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3487 - SO 1 - Dosypání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'223487 - SO 1 - Dosypání ...'!$C$124:$K$447</definedName>
    <definedName name="_xlnm.Print_Area" localSheetId="1">'223487 - SO 1 - Dosypání ...'!$C$4:$J$76,'223487 - SO 1 - Dosypání ...'!$C$82:$J$106,'223487 - SO 1 - Dosypání ...'!$C$112:$J$447</definedName>
    <definedName name="_xlnm.Print_Titles" localSheetId="1">'223487 - SO 1 - Dosypání 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45"/>
  <c r="BH445"/>
  <c r="BG445"/>
  <c r="BF445"/>
  <c r="T445"/>
  <c r="R445"/>
  <c r="P445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86"/>
  <c r="BH386"/>
  <c r="BG386"/>
  <c r="BF386"/>
  <c r="T386"/>
  <c r="R386"/>
  <c r="P386"/>
  <c r="BI379"/>
  <c r="BH379"/>
  <c r="BG379"/>
  <c r="BF379"/>
  <c r="T379"/>
  <c r="R379"/>
  <c r="P379"/>
  <c r="BI375"/>
  <c r="BH375"/>
  <c r="BG375"/>
  <c r="BF375"/>
  <c r="T375"/>
  <c r="R375"/>
  <c r="P375"/>
  <c r="BI368"/>
  <c r="BH368"/>
  <c r="BG368"/>
  <c r="BF368"/>
  <c r="T368"/>
  <c r="T367"/>
  <c r="R368"/>
  <c r="R367"/>
  <c r="P368"/>
  <c r="P367"/>
  <c r="BI361"/>
  <c r="BH361"/>
  <c r="BG361"/>
  <c r="BF361"/>
  <c r="T361"/>
  <c r="R361"/>
  <c r="P361"/>
  <c r="BI355"/>
  <c r="BH355"/>
  <c r="BG355"/>
  <c r="BF355"/>
  <c r="T355"/>
  <c r="R355"/>
  <c r="P355"/>
  <c r="BI348"/>
  <c r="BH348"/>
  <c r="BG348"/>
  <c r="BF348"/>
  <c r="T348"/>
  <c r="R348"/>
  <c r="P348"/>
  <c r="BI346"/>
  <c r="BH346"/>
  <c r="BG346"/>
  <c r="BF346"/>
  <c r="T346"/>
  <c r="R346"/>
  <c r="P346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197"/>
  <c r="BH197"/>
  <c r="BG197"/>
  <c r="BF197"/>
  <c r="T197"/>
  <c r="R197"/>
  <c r="P197"/>
  <c r="BI194"/>
  <c r="BH194"/>
  <c r="BG194"/>
  <c r="BF194"/>
  <c r="T194"/>
  <c r="R194"/>
  <c r="P194"/>
  <c r="BI187"/>
  <c r="BH187"/>
  <c r="BG187"/>
  <c r="BF187"/>
  <c r="T187"/>
  <c r="R187"/>
  <c r="P187"/>
  <c r="BI180"/>
  <c r="BH180"/>
  <c r="BG180"/>
  <c r="BF180"/>
  <c r="T180"/>
  <c r="R180"/>
  <c r="P18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1" r="L90"/>
  <c r="AM90"/>
  <c r="AM89"/>
  <c r="L89"/>
  <c r="AM87"/>
  <c r="L87"/>
  <c r="L85"/>
  <c r="L84"/>
  <c i="2" r="BK445"/>
  <c r="BK426"/>
  <c r="J401"/>
  <c r="BK395"/>
  <c r="J386"/>
  <c r="BK355"/>
  <c r="J338"/>
  <c r="J258"/>
  <c r="J445"/>
  <c r="BK435"/>
  <c r="J426"/>
  <c r="J361"/>
  <c r="BK340"/>
  <c r="BK325"/>
  <c r="J423"/>
  <c r="J418"/>
  <c r="J410"/>
  <c r="J398"/>
  <c r="BK386"/>
  <c r="J346"/>
  <c r="BK321"/>
  <c r="BK261"/>
  <c r="BK180"/>
  <c r="J321"/>
  <c r="J197"/>
  <c r="BK429"/>
  <c r="J429"/>
  <c r="BK403"/>
  <c r="J393"/>
  <c r="BK368"/>
  <c r="BK346"/>
  <c r="J267"/>
  <c r="BK187"/>
  <c r="J438"/>
  <c r="BK432"/>
  <c r="J368"/>
  <c r="BK348"/>
  <c r="BK323"/>
  <c r="BK128"/>
  <c r="J435"/>
  <c r="J421"/>
  <c r="BK415"/>
  <c r="J403"/>
  <c r="BK393"/>
  <c r="BK361"/>
  <c r="BK329"/>
  <c r="BK318"/>
  <c r="J254"/>
  <c r="BK338"/>
  <c r="J329"/>
  <c r="J264"/>
  <c r="BK194"/>
  <c r="J432"/>
  <c r="BK410"/>
  <c r="BK407"/>
  <c r="BK398"/>
  <c r="J375"/>
  <c r="J348"/>
  <c r="J333"/>
  <c r="BK197"/>
  <c r="J180"/>
  <c r="BK441"/>
  <c r="BK379"/>
  <c r="J355"/>
  <c r="J331"/>
  <c r="BK258"/>
  <c r="J441"/>
  <c r="BK423"/>
  <c r="BK418"/>
  <c r="J407"/>
  <c r="J395"/>
  <c r="BK375"/>
  <c r="J340"/>
  <c r="J325"/>
  <c r="BK267"/>
  <c r="J128"/>
  <c r="BK331"/>
  <c r="J261"/>
  <c r="J187"/>
  <c r="J335"/>
  <c r="J194"/>
  <c r="BK438"/>
  <c r="BK421"/>
  <c r="J415"/>
  <c r="BK401"/>
  <c r="J379"/>
  <c r="BK333"/>
  <c r="J323"/>
  <c r="BK264"/>
  <c r="BK335"/>
  <c r="J318"/>
  <c r="BK254"/>
  <c i="1" r="AS94"/>
  <c i="2" l="1" r="P127"/>
  <c r="P126"/>
  <c r="P125"/>
  <c i="1" r="AU95"/>
  <c i="2" r="BK374"/>
  <c r="J374"/>
  <c r="J101"/>
  <c r="BK392"/>
  <c r="J392"/>
  <c r="J102"/>
  <c r="T392"/>
  <c r="T400"/>
  <c r="BK406"/>
  <c r="BK405"/>
  <c r="J405"/>
  <c r="J104"/>
  <c r="BK127"/>
  <c r="J127"/>
  <c r="J98"/>
  <c r="BK354"/>
  <c r="J354"/>
  <c r="J99"/>
  <c r="T354"/>
  <c r="R374"/>
  <c r="P392"/>
  <c r="R400"/>
  <c r="P406"/>
  <c r="P405"/>
  <c r="T127"/>
  <c r="T126"/>
  <c r="T125"/>
  <c r="P354"/>
  <c r="P374"/>
  <c r="R392"/>
  <c r="P400"/>
  <c r="R406"/>
  <c r="R405"/>
  <c r="R127"/>
  <c r="R354"/>
  <c r="T374"/>
  <c r="BK400"/>
  <c r="J400"/>
  <c r="J103"/>
  <c r="T406"/>
  <c r="T405"/>
  <c r="BK367"/>
  <c r="J367"/>
  <c r="J100"/>
  <c r="E85"/>
  <c r="J119"/>
  <c r="BE194"/>
  <c r="BE264"/>
  <c r="BE323"/>
  <c r="BE325"/>
  <c r="BE348"/>
  <c r="BE355"/>
  <c r="BE368"/>
  <c r="BE435"/>
  <c r="BE445"/>
  <c r="F122"/>
  <c r="BE254"/>
  <c r="BE335"/>
  <c r="BE379"/>
  <c r="BE398"/>
  <c r="BE401"/>
  <c r="BE403"/>
  <c r="BE407"/>
  <c r="BE410"/>
  <c r="BE415"/>
  <c r="BE418"/>
  <c r="BE421"/>
  <c r="BE423"/>
  <c r="BE429"/>
  <c r="BE432"/>
  <c r="BE128"/>
  <c r="BE180"/>
  <c r="BE197"/>
  <c r="BE261"/>
  <c r="BE346"/>
  <c r="BE375"/>
  <c r="BE438"/>
  <c r="BE441"/>
  <c r="BE187"/>
  <c r="BE258"/>
  <c r="BE267"/>
  <c r="BE318"/>
  <c r="BE321"/>
  <c r="BE329"/>
  <c r="BE331"/>
  <c r="BE333"/>
  <c r="BE338"/>
  <c r="BE340"/>
  <c r="BE361"/>
  <c r="BE386"/>
  <c r="BE393"/>
  <c r="BE395"/>
  <c r="BE426"/>
  <c i="1" r="AU94"/>
  <c i="2" r="J34"/>
  <c i="1" r="AW95"/>
  <c i="2" r="F37"/>
  <c i="1" r="BD95"/>
  <c r="BD94"/>
  <c r="W33"/>
  <c i="2" r="F36"/>
  <c i="1" r="BC95"/>
  <c r="BC94"/>
  <c r="W32"/>
  <c i="2" r="F34"/>
  <c i="1" r="BA95"/>
  <c r="BA94"/>
  <c r="AW94"/>
  <c r="AK30"/>
  <c i="2" r="F35"/>
  <c i="1" r="BB95"/>
  <c r="BB94"/>
  <c r="W31"/>
  <c i="2" l="1" r="R126"/>
  <c r="R125"/>
  <c r="J406"/>
  <c r="J105"/>
  <c r="BK126"/>
  <c r="J126"/>
  <c r="J97"/>
  <c i="1" r="AY94"/>
  <c i="2" r="F33"/>
  <c i="1" r="AZ95"/>
  <c r="AZ94"/>
  <c r="W29"/>
  <c r="W30"/>
  <c i="2" r="J33"/>
  <c i="1" r="AV95"/>
  <c r="AT95"/>
  <c r="AX94"/>
  <c i="2" l="1" r="BK125"/>
  <c r="J125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<sst xmlns="http://schemas.openxmlformats.org/spreadsheetml/2006/main">
  <si>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</si>
  <si>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</si>
  <si>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</si>
  <si>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</si>
  <si>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</si>
  <si>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{7942ecf7-1c1a-4019-a5c9-854d63815e0d}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</si>
  <si>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</si>
  <si>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</si>
  <si>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</si>
  <si>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</si>
  <si>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</si>
  <si>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</si>
  <si>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</si>
  <si>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</si>
  <si>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223487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</si>
  <si>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</si>
  <si>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</si>
  <si>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hráz Lukavice - dosypání hráze</t>
  </si>
  <si>
    <t>KSO:</t>
  </si>
  <si>
    <t>CC-CZ:</t>
  </si>
  <si>
    <t>Místo:</t>
  </si>
  <si>
    <t>Lukavice</t>
  </si>
  <si>
    <t>Datum:</t>
  </si>
  <si>
    <t>2. 3. 2022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</si>
  <si>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</si>
  <si>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</si>
  <si>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</si>
  <si>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</si>
  <si>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</si>
  <si>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</si>
  <si>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</si>
  <si>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</si>
  <si>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</si>
  <si>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</si>
  <si>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</si>
  <si>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</si>
  <si>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</si>
  <si>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</si>
  <si>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</si>
  <si>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</si>
  <si>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</si>
  <si>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</si>
  <si>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</si>
  <si>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</si>
  <si>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</si>
  <si>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</si>
  <si>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</si>
  <si>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</si>
  <si>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</si>
  <si>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</si>
  <si>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</si>
  <si>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</si>
  <si>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</si>
  <si>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</si>
  <si>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</si>
  <si>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</si>
  <si>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</si>
  <si>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</si>
  <si>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</si>
  <si>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</si>
  <si>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</si>
  <si>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</si>
  <si>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</si>
  <si>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</si>
  <si>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</si>
  <si>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</si>
  <si>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</si>
  <si>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</si>
  <si>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</si>
  <si>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</si>
  <si>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</si>
  <si>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</si>
  <si>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</si>
  <si>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</si>
  <si>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</si>
  <si>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</si>
  <si>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</si>
  <si>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</si>
  <si>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</si>
  <si>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</si>
  <si>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1 - Dosypání hráze</t>
  </si>
  <si>
    <t>STA</t>
  </si>
  <si>
    <t>1</t>
  </si>
  <si>
    <t>{024681f5-6032-4396-b606-6e9d350aa877}</t>
  </si>
  <si>
    <t>2</t>
  </si>
  <si>
    <t>KRYCÍ LIST SOUPISU PRACÍ</t>
  </si>
  <si>
    <t>Objekt:</t>
  </si>
  <si>
    <t>223487 - SO 1 - Dosypání hráze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</si>
  <si>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</si>
  <si>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</si>
  <si>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</si>
  <si>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</si>
  <si>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</si>
  <si>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</si>
  <si>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</si>
  <si>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</si>
  <si>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</si>
  <si>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</si>
  <si>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</si>
  <si>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</si>
  <si>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</si>
  <si>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</si>
  <si>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</si>
  <si>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</si>
  <si>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</si>
  <si>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</si>
  <si>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</si>
  <si>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</si>
  <si>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</si>
  <si>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</si>
  <si>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</si>
  <si>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</si>
  <si>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</si>
  <si>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</si>
  <si>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</si>
  <si>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</si>
  <si>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</si>
  <si>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</si>
  <si>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</si>
  <si>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</si>
  <si>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</si>
  <si>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</si>
  <si>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</si>
  <si>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</si>
  <si>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1227929283</t>
  </si>
  <si>
    <t>PP</t>
  </si>
  <si>
    <t>Sejmutí drnu tl. do 100 mm, v jakékoliv ploše</t>
  </si>
  <si>
    <t>VV</t>
  </si>
  <si>
    <t>"PF2-3" 8,9*(0+0,43)/2</t>
  </si>
  <si>
    <t>"PF3-4" 13,3*(0,43+0,36)/2</t>
  </si>
  <si>
    <t>"PF4-5" 12,7*(0,36+0,39)/2</t>
  </si>
  <si>
    <t>"PF5-6" 11,3*(0,39+0,38)/2</t>
  </si>
  <si>
    <t>"PF6-7" 11,1*(0,38+0,37)/2</t>
  </si>
  <si>
    <t>"PF7-8" 11,0*(0,37+0,38)/2</t>
  </si>
  <si>
    <t>"PF8-9" 11,2*(0,38+0,42)/2</t>
  </si>
  <si>
    <t>"PF9-10" 11,3*(0,42+0,38)/2</t>
  </si>
  <si>
    <t>"PF10-11" 10,4*(0,38+0,37)/2</t>
  </si>
  <si>
    <t>"PF11-12" 11,0*(0,37+0,75)/2</t>
  </si>
  <si>
    <t>"PF12-13" 12,2*(0,75+0,58)/2</t>
  </si>
  <si>
    <t>"PF13-14" 10,9*(0,58+0,61)/2</t>
  </si>
  <si>
    <t>"PF14-15" 11,3*(0,61+0,62)/2</t>
  </si>
  <si>
    <t>"PF15-16" 10,8*(0,62+0,59)/2</t>
  </si>
  <si>
    <t>"PF16-17" 9,8*(0,59+0,43)/2</t>
  </si>
  <si>
    <t>"PF17-18" 13,4*(0,43+0,59)/2</t>
  </si>
  <si>
    <t>"PF18-19" 11,8*(0,59+0,66)/2</t>
  </si>
  <si>
    <t>"PF19-20" 11,2*(0,66+0,65)/2</t>
  </si>
  <si>
    <t>"PF20-21" 14,4*(0,65+0,66)/2</t>
  </si>
  <si>
    <t>"PF21-22" 13,7*(0,66+0,67)/2</t>
  </si>
  <si>
    <t>"PF22-23" 12,1*(0,67+0,63)/2</t>
  </si>
  <si>
    <t>"PF23-24" 15,8*(0,63+0,58)/2</t>
  </si>
  <si>
    <t>"PF24-25" 14,2*(0,58+0,66)/2</t>
  </si>
  <si>
    <t>"PF25-26" 11,6*(0,66+0,58)/2</t>
  </si>
  <si>
    <t>"PF26-27" 11,8*(0,58+0,65)/2</t>
  </si>
  <si>
    <t>"PF27-28" 12,5*(0,65+0,61)/2</t>
  </si>
  <si>
    <t>"PF28-29" 11,7*(0,61+0,69)/2</t>
  </si>
  <si>
    <t>"PF29-30" 10,1*(0,69+0,61)/2</t>
  </si>
  <si>
    <t>"PF30-31" 11,5*(0,61+0,55)/2</t>
  </si>
  <si>
    <t>"PF31-32" 10,5*(0,55+0,56)/2</t>
  </si>
  <si>
    <t>"PF32-33" 11,1*(0,56+0,51)/2</t>
  </si>
  <si>
    <t>"PF33-34" 9,2*(0,51+0,47)/2</t>
  </si>
  <si>
    <t>"PF34-35" 12,3*(0,47+0,26)/2</t>
  </si>
  <si>
    <t>"PF35-36" 13,3*(0,26+0,56)/2</t>
  </si>
  <si>
    <t>"PF36-37" 10,8*(0,56+0,25)/2</t>
  </si>
  <si>
    <t>"PF37-38" 13,6*(0,25+0,58)/2</t>
  </si>
  <si>
    <t>"PF38-39" 10,0*(0,58+0,59)/2</t>
  </si>
  <si>
    <t>"PF39-40" 10,4*(0,59+0,53)/2</t>
  </si>
  <si>
    <t>"PF40-41" 10,4*(0,53+0,52)/2</t>
  </si>
  <si>
    <t>"PF41-42" 3,2*(0,52+0,14)/2</t>
  </si>
  <si>
    <t>"PF42-43" 5*(0,14+0,0)/2</t>
  </si>
  <si>
    <t>"PF43-44" 5*(0,0+0,0)/2</t>
  </si>
  <si>
    <t>"PF44-45" 7,0*(0,00+0,08)/2</t>
  </si>
  <si>
    <t>"PF45-46" 13,2*(0,08+0,69)/2</t>
  </si>
  <si>
    <t>"PF46-47" 12,1*(0,69+0,65)/2</t>
  </si>
  <si>
    <t>"PF47-48" 11,6*(0,65+0,67)/2</t>
  </si>
  <si>
    <t>"PF48-49" 14,6*(0,67+0,70)/2</t>
  </si>
  <si>
    <t>"PF49-50" 6,2*(0,70+0,41)/2</t>
  </si>
  <si>
    <t>Mezisoučet</t>
  </si>
  <si>
    <t>3</t>
  </si>
  <si>
    <t>"přepočet z m3 na m2" 275,534/0,1</t>
  </si>
  <si>
    <t>113107212</t>
  </si>
  <si>
    <t>Odstranění podkladu z kameniva těženého tl přes 100 do 200 mm strojně pl přes 200 m2</t>
  </si>
  <si>
    <t>27156433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</si>
  <si>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</si>
  <si>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 xml:space="preserve">"odstranění horní vrstvy zpevněné koruny hráze v tl. 150-200 mm" </t>
  </si>
  <si>
    <t>" celková délka koruny 519m, šířka zpevněné části 3,0 m, na spodní hraně 3,7m"367,4*3,7</t>
  </si>
  <si>
    <t>" celková délka koruny 519m, šířka zpevněné části 2,7 m na spodní hraně 3,4m"23,6*3,4</t>
  </si>
  <si>
    <t>" celková délka koruny 519m, šířka zpevněné části 2,5 m na spodní hraně 3,2m"128,0*3,2</t>
  </si>
  <si>
    <t>Součet</t>
  </si>
  <si>
    <t>113107222</t>
  </si>
  <si>
    <t>Odstranění podkladu z kameniva drceného tl přes 100 do 200 mm strojně pl přes 200 m2</t>
  </si>
  <si>
    <t>1523158927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</si>
  <si>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</si>
  <si>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 celková délka koruny 519m, šířka zpevněné části 3,0 m, na spodní hraně 3,2m"367,4*3,2</t>
  </si>
  <si>
    <t>" celková délka koruny 519m, šířka zpevněné části 2,7 m na spodní hraně 2,9m"23,6*2,9</t>
  </si>
  <si>
    <t>" celková délka koruny 519m, šířka zpevněné části 2,5 m na spodní hraně 2,7m"128,0*2,7</t>
  </si>
  <si>
    <t>122251406</t>
  </si>
  <si>
    <t>Vykopávky v zemníku na suchu v hornině třídy těžitelnosti I skupiny 3 objem do 5000 m3 strojně</t>
  </si>
  <si>
    <t>m3</t>
  </si>
  <si>
    <t>-58046259</t>
  </si>
  <si>
    <t>Vykopávky v zemnících na suchu strojně zapažených i nezapažených v hornině třídy těžitelnosti I skupiny 3 přes 1 000 do 5 000 m3</t>
  </si>
  <si>
    <t>"zemina na dosypání hráze" 1261,596</t>
  </si>
  <si>
    <t>5</t>
  </si>
  <si>
    <t>171103212</t>
  </si>
  <si>
    <t>Uložení sypanin z horniny třídy těžitelnosti I a II skupiny 1 až 4 do hrází kanálů se zhutněním 100 % PS C s příměsí jílu přes 20 do 50 %</t>
  </si>
  <si>
    <t>1677310110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</si>
  <si>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</si>
  <si>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 xml:space="preserve">"dosypání zeminy na korunu i na svahy hráze" </t>
  </si>
  <si>
    <t>"výpočet pro zeminu nad stávající korunou"</t>
  </si>
  <si>
    <t>"PF2-3" 8,9*(0+2,09)/2</t>
  </si>
  <si>
    <t>"PF3-4" 13,3*(2,09+2,24)/2</t>
  </si>
  <si>
    <t>"PF4-5" 12,7*(2,24+2,1)/2</t>
  </si>
  <si>
    <t>"PF5-6" 11,3*(2,1+2,55)/2</t>
  </si>
  <si>
    <t>"PF6-7" 11,1*(2,55+2,7)/2</t>
  </si>
  <si>
    <t>"PF7-8" 11,0*(2,7+2,62)/2</t>
  </si>
  <si>
    <t>"PF8-9" 11,2*(2,62+3,48)/2</t>
  </si>
  <si>
    <t>"PF9-10" 11,3*(3,48+2,83)/2</t>
  </si>
  <si>
    <t>"PF10-11" 10,4*(2,83+2,53)/2</t>
  </si>
  <si>
    <t>"PF11-12" 11,0*(2,53+1,41)/2</t>
  </si>
  <si>
    <t>"PF12-13" 12,2*(1,41+1,83)/2</t>
  </si>
  <si>
    <t>"PF13-14" 10,9*(1,83+2,01)/2</t>
  </si>
  <si>
    <t>"PF14-15" 11,3*(2,01+2,05)/2</t>
  </si>
  <si>
    <t>"PF15-16" 10,8*(2,05+2,22)/2</t>
  </si>
  <si>
    <t>"PF16-17" 9,8*(2,22+1,47)/2</t>
  </si>
  <si>
    <t>"PF17-18" 13,4*(1,47+2,08)/2</t>
  </si>
  <si>
    <t>"PF18-19" 11,8*(2,08+2,34)/2</t>
  </si>
  <si>
    <t>"PF19-20" 11,2*(2,34+2,64)/2</t>
  </si>
  <si>
    <t>"PF20-21" 14,4*(2,64+3,09)/2</t>
  </si>
  <si>
    <t>"PF21-22" 13,7*(3,09+2,63)/2</t>
  </si>
  <si>
    <t>"PF22-23" 12,1*(2,63+2,5)/2</t>
  </si>
  <si>
    <t>"PF23-24" 15,8*(2,5+2,02)/2</t>
  </si>
  <si>
    <t>"PF24-25" 14,2*(2,02+2,25)/2</t>
  </si>
  <si>
    <t>"PF25-26" 11,6*(2,25+2,19)/2</t>
  </si>
  <si>
    <t>"PF26-27" 11,8*(2,19+1,98)/2</t>
  </si>
  <si>
    <t>"PF27-28" 12,5*(1,98+2,0)/2</t>
  </si>
  <si>
    <t>"PF28-29" 11,7*(2,0+2,44)/2</t>
  </si>
  <si>
    <t>"PF29-30" 10,1*(2,44+2,2)/2</t>
  </si>
  <si>
    <t>"PF30-31" 11,5*(2,2+1,88)/2</t>
  </si>
  <si>
    <t>"PF31-32" 10,5*(1,88+1,84)/2</t>
  </si>
  <si>
    <t>"PF32-33" 11,1*(1,84+2,04)/2</t>
  </si>
  <si>
    <t>"PF33-34" 9,2*(2,04+1,78)/2</t>
  </si>
  <si>
    <t>"PF34-35" 12,3*(1,78+0,95)/2</t>
  </si>
  <si>
    <t>"PF35-36" 13,3*(0,95+1,57)/2</t>
  </si>
  <si>
    <t>"PF36-37" 10,8*(1,57+0,86)/2</t>
  </si>
  <si>
    <t>"PF37-38" 13,6*(0,86+1,52)/2</t>
  </si>
  <si>
    <t>"PF38-39" 10,0*(1,52+1,49)/2</t>
  </si>
  <si>
    <t>"PF39-40" 10,4*(1,49+1,86)/2</t>
  </si>
  <si>
    <t>"PF40-41" 10,4*(1,86+1,64)/2</t>
  </si>
  <si>
    <t>"PF41-42" 3,2*(1,64+1,43)/2</t>
  </si>
  <si>
    <t>"PF42-43" 5*(1,43+0,0)/2</t>
  </si>
  <si>
    <t>"PF44-45" 7,0*(0,00+1,18)/2</t>
  </si>
  <si>
    <t>"PF45-46" 13,2*(1,18+2,32)/2</t>
  </si>
  <si>
    <t>"PF46-47" 12,1*(2,32+2,38)/2</t>
  </si>
  <si>
    <t>"PF47-48" 11,6*(2,38+2,74)/2</t>
  </si>
  <si>
    <t>"PF48-49" 14,6*(2,74+1,65)/2</t>
  </si>
  <si>
    <t>"PF49-50" 6,2*(1,65+1,54)/2</t>
  </si>
  <si>
    <t xml:space="preserve">"objem sejmutí drnů ze svahů" 275,534 </t>
  </si>
  <si>
    <t>"objem odstraněného zpevnění koruny kamenivem - tl. 350 mm" 520,105</t>
  </si>
  <si>
    <t xml:space="preserve">"objem nového zpevnění koruny  ŠD a MZK v tl. 350 mm, odečíst" -619,784</t>
  </si>
  <si>
    <t>6</t>
  </si>
  <si>
    <t>181151321</t>
  </si>
  <si>
    <t>Plošná úprava terénu přes 500 m2 zemina skupiny 1 až 4 nerovnosti přes 100 do 150 mm v rovinně a svahu do 1:5</t>
  </si>
  <si>
    <t>-1733387278</t>
  </si>
  <si>
    <t>Plošná úprava terénu v zemině skupiny 1 až 4 s urovnáním povrchu bez doplnění ornice souvislé plochy přes 500 m2 při nerovnostech terénu přes 100 do 150 mm v rovině nebo na svahu do 1:5</t>
  </si>
  <si>
    <t>"úprava terénu na koruně hráze po doplnění a zhutnění koruny na projektovanou úroveň"</t>
  </si>
  <si>
    <t xml:space="preserve">"šířka koruny pod zpevněním - pr. 4,5m, délka upravované koruny 519m" 519*4,5 </t>
  </si>
  <si>
    <t>7</t>
  </si>
  <si>
    <t>181351103</t>
  </si>
  <si>
    <t>Rozprostření ornice tl vrstvy do 200 mm pl přes 100 do 500 m2 v rovině nebo ve svahu do 1:5 strojně</t>
  </si>
  <si>
    <t>-335172349</t>
  </si>
  <si>
    <t>Rozprostření a urovnání ornice v rovině nebo ve svahu sklonu do 1:5 strojně při souvislé ploše přes 100 do 500 m2, tl. vrstvy do 200 mm</t>
  </si>
  <si>
    <t>"krajnice v šířce 0,25 m na každé straně" 519*(0,25+0,25)</t>
  </si>
  <si>
    <t>8</t>
  </si>
  <si>
    <t>181411121</t>
  </si>
  <si>
    <t>Založení lučního trávníku výsevem pl do 1000 m2 v rovině a ve svahu do 1:5</t>
  </si>
  <si>
    <t>-1371093614</t>
  </si>
  <si>
    <t>Založení trávníku na půdě předem připravené plochy do 1000 m2 výsevem včetně utažení lučního v rovině nebo na svahu do 1:5</t>
  </si>
  <si>
    <t>9</t>
  </si>
  <si>
    <t>M</t>
  </si>
  <si>
    <t>00572472</t>
  </si>
  <si>
    <t>osivo směs travní krajinná-rovinná</t>
  </si>
  <si>
    <t>kg</t>
  </si>
  <si>
    <t>-2029597952</t>
  </si>
  <si>
    <t>259,5*0,02 'Přepočtené koeficientem množství</t>
  </si>
  <si>
    <t>10</t>
  </si>
  <si>
    <t>181451123</t>
  </si>
  <si>
    <t>Založení lučního trávníku výsevem pl přes 1000 m2 ve svahu přes 1:2 do 1:1</t>
  </si>
  <si>
    <t>-114714270</t>
  </si>
  <si>
    <t>Založení trávníku na půdě předem připravené plochy přes 1000 m2 výsevem včetně utažení lučního na svahu přes 1:2 do 1:1</t>
  </si>
  <si>
    <t>"PF2-3" 8,9*(0+4,48)/2</t>
  </si>
  <si>
    <t>"PF3-4" 13,3*(4,48+4,12)/2</t>
  </si>
  <si>
    <t>"PF4-5" 12,7*(4,12+4,52)/2</t>
  </si>
  <si>
    <t>"PF5-6" 11,3*(4,52+3,8)/2</t>
  </si>
  <si>
    <t>"PF6-7" 11,1*(3,8+3,71)/2</t>
  </si>
  <si>
    <t>"PF7-8" 11,0*(3,71+3,63)/2</t>
  </si>
  <si>
    <t>"PF8-9" 11,2*(3,63+4,12)/2</t>
  </si>
  <si>
    <t>"PF9-10" 11,3*(4,12+4,12)/2</t>
  </si>
  <si>
    <t>"PF10-11" 10,4*(4,12+3,55)/2</t>
  </si>
  <si>
    <t>"PF11-12" 11,0*(3,55+8,66)/2</t>
  </si>
  <si>
    <t>"PF12-13" 12,2*(8,66+7,66)/2</t>
  </si>
  <si>
    <t>"PF13-14" 10,9*(7,66+6,47)/2</t>
  </si>
  <si>
    <t>"PF14-15" 11,3*(6,47+6,49)/2</t>
  </si>
  <si>
    <t>"PF15-16" 10,8*(6,49+6,28)/2</t>
  </si>
  <si>
    <t>"PF16-17" 9,8*(6,28+4,72)/2</t>
  </si>
  <si>
    <t>"PF17-18" 13,4*(4,72+6,41)/2</t>
  </si>
  <si>
    <t>"PF18-19" 11,8*(6,41+6,86)/2</t>
  </si>
  <si>
    <t>"PF19-20" 11,2*(6,86+6,82)/2</t>
  </si>
  <si>
    <t>"PF20-21" 14,4*(6,82+6,71)/2</t>
  </si>
  <si>
    <t>"PF21-22" 13,7*(6,71+7,0)/2</t>
  </si>
  <si>
    <t>"PF22-23" 12,1*(7,0+7,16)/2</t>
  </si>
  <si>
    <t>"PF23-24" 15,8*(7,16+6,56)/2</t>
  </si>
  <si>
    <t>"PF24-25" 14,2*(6,56+7,09)/2</t>
  </si>
  <si>
    <t>"PF25-26" 11,6*(7,09+6,57)/2</t>
  </si>
  <si>
    <t>"PF26-27" 11,8*(6,57+7,17)/2</t>
  </si>
  <si>
    <t>"PF27-28" 12,5*(7,17+6,22)/2</t>
  </si>
  <si>
    <t>"PF28-29" 11,7*(6,22+7,15)/2</t>
  </si>
  <si>
    <t>"PF29-30" 10,1*(7,15+6,38)/2</t>
  </si>
  <si>
    <t>"PF30-31" 11,5*(6,38+5,8)/2</t>
  </si>
  <si>
    <t>"PF31-32" 10,5*(5,8+6,08)/2</t>
  </si>
  <si>
    <t>"PF32-33" 11,1*(6,08+6,00)/2</t>
  </si>
  <si>
    <t>"PF33-34" 9,2*(6,00+5,46)/2</t>
  </si>
  <si>
    <t>"PF34-35" 12,3*(5,46+3,34)/2</t>
  </si>
  <si>
    <t>"PF35-36" 13,3*(3,34+6,61)/2</t>
  </si>
  <si>
    <t>"PF36-37" 10,8*(6,61+3,13)/2</t>
  </si>
  <si>
    <t>"PF37-38" 13,6*(3,13+6,75)/2</t>
  </si>
  <si>
    <t>"PF38-39" 10,0*(6,75+6,85)/2</t>
  </si>
  <si>
    <t>"PF39-40" 10,4*(6,85+6,24)/2</t>
  </si>
  <si>
    <t>"PF40-41" 10,4*(6,24+5,97)/2</t>
  </si>
  <si>
    <t>"PF41-42" 3,2*(5,97+2,24)/2</t>
  </si>
  <si>
    <t>"PF42-43" 5*(2,24+0,0)/2</t>
  </si>
  <si>
    <t>"PF44-45" 7,0*(0,00+2,0)/2</t>
  </si>
  <si>
    <t>"PF45-46" 13,2*(2,00+7,57)/2</t>
  </si>
  <si>
    <t>"PF46-47" 12,1*(7,57+7,16)/2</t>
  </si>
  <si>
    <t>"PF47-48" 11,6*(7,16+7,52)/2</t>
  </si>
  <si>
    <t>"PF48-49" 14,6*(7,52+7,82)/2</t>
  </si>
  <si>
    <t>"PF49-50" 6,2*(7,82+4,92)/2</t>
  </si>
  <si>
    <t>11</t>
  </si>
  <si>
    <t>00572474</t>
  </si>
  <si>
    <t>osivo směs travní krajinná-svahová</t>
  </si>
  <si>
    <t>1099920353</t>
  </si>
  <si>
    <t>3039,412*0,015 'Přepočtené koeficientem množství</t>
  </si>
  <si>
    <t>12</t>
  </si>
  <si>
    <t>182251101</t>
  </si>
  <si>
    <t>Svahování násypů strojně</t>
  </si>
  <si>
    <t>-1520437166</t>
  </si>
  <si>
    <t>Svahování trvalých svahů do projektovaných profilů strojně s potřebným přemístěním výkopku při svahování násypů v jakékoliv hornině</t>
  </si>
  <si>
    <t>13</t>
  </si>
  <si>
    <t>182351133</t>
  </si>
  <si>
    <t>Rozprostření ornice pl přes 500 m2 ve svahu nad 1:5 tl vrstvy do 200 mm strojně</t>
  </si>
  <si>
    <t>385987989</t>
  </si>
  <si>
    <t>Rozprostření a urovnání ornice ve svahu sklonu přes 1:5 strojně při souvislé ploše přes 500 m2, tl. vrstvy do 200 mm</t>
  </si>
  <si>
    <t>14</t>
  </si>
  <si>
    <t>183402131</t>
  </si>
  <si>
    <t>Rozrušení půdy souvislé pl přes 500 m2 hl přes 50 do 150 mm v rovině a svahu do 1:5</t>
  </si>
  <si>
    <t>-611957154</t>
  </si>
  <si>
    <t>Rozrušení půdy na hloubku přes 50 do 150 mm souvislé plochy přes 500 m2 v rovině nebo na svahu do 1:5</t>
  </si>
  <si>
    <t>"rozrušení koruny hráze po odtěžení části zpevněné koruny v tl. 350 mm"</t>
  </si>
  <si>
    <t xml:space="preserve">"šířka koruny po odtěžení - pr. 4,5m, délka upravované koruny 519m" 519*4,5 </t>
  </si>
  <si>
    <t>183402133</t>
  </si>
  <si>
    <t>Rozrušení půdy souvislé pl přes 500 m2 hl přes 50 do 150 mm ve svahu přes 1:2 do 1:1</t>
  </si>
  <si>
    <t>192414833</t>
  </si>
  <si>
    <t>Rozrušení půdy na hloubku přes 50 do 150 mm souvislé plochy přes 500 m2 na svahu přes 1:2 do 1:1</t>
  </si>
  <si>
    <t>16</t>
  </si>
  <si>
    <t>R1</t>
  </si>
  <si>
    <t>Náklady spojené se získáním zeminy na hráz (nákup zeminy apod.)</t>
  </si>
  <si>
    <t>-1746310163</t>
  </si>
  <si>
    <t>17</t>
  </si>
  <si>
    <t>R2</t>
  </si>
  <si>
    <t>Dovoz vhodné zeminy (na hráze) na staveniště</t>
  </si>
  <si>
    <t>-1008052765</t>
  </si>
  <si>
    <t>Přemístění zeminy (na hráze) na staveniště</t>
  </si>
  <si>
    <t>18</t>
  </si>
  <si>
    <t>R3</t>
  </si>
  <si>
    <t>Odvoz strženého travního drnu k likvidaci</t>
  </si>
  <si>
    <t>429219213</t>
  </si>
  <si>
    <t>Přemístění strženého travního drnu k likvidaci</t>
  </si>
  <si>
    <t>"např. odvoz do nejbližší kompostárny" 2755,34*0,1</t>
  </si>
  <si>
    <t>19</t>
  </si>
  <si>
    <t>R4</t>
  </si>
  <si>
    <t xml:space="preserve">Případný poplatek za uložení trav. drnu na skládku  </t>
  </si>
  <si>
    <t>1044408325</t>
  </si>
  <si>
    <t>20</t>
  </si>
  <si>
    <t>R5</t>
  </si>
  <si>
    <t>Náklady spojené se získáním ornice</t>
  </si>
  <si>
    <t>-2065120950</t>
  </si>
  <si>
    <t>"ve svahu a rovině(krajnice)"</t>
  </si>
  <si>
    <t>"svah" 275,534</t>
  </si>
  <si>
    <t>"krajice" 519*(0,25+0,25)*0,1</t>
  </si>
  <si>
    <t>R6</t>
  </si>
  <si>
    <t>Dovoz ornice na místo stavby</t>
  </si>
  <si>
    <t>937438940</t>
  </si>
  <si>
    <t>22</t>
  </si>
  <si>
    <t>R7</t>
  </si>
  <si>
    <t>Úprava výšky osazení závor na příjezdu na korunu hráze</t>
  </si>
  <si>
    <t>kus</t>
  </si>
  <si>
    <t>-1126412393</t>
  </si>
  <si>
    <t>"Stávající závory s šířkou cca 3,0 m jsou upevněny na dvou sloupcích osazených do betonu"</t>
  </si>
  <si>
    <t xml:space="preserve">"tyto patky budou vyzdvihnuty na novou niveletu hráze a stabilizovány v novém místě a niveletě betonem o obj. 0,5 m3/závora" </t>
  </si>
  <si>
    <t>"stejně tak bude výškově upraven i středovy betonový blok k dosednutí závory"</t>
  </si>
  <si>
    <t>"ocelové konstrukce budou očištěny od rzi a nečistot a bude proveden nátěr základní a vrchní vrstvou (2*) - červeno-bílé provedení" 2</t>
  </si>
  <si>
    <t>Komunikace pozemní</t>
  </si>
  <si>
    <t>23</t>
  </si>
  <si>
    <t>564871111R</t>
  </si>
  <si>
    <t>Podklad ze štěrkodrtě ŠD plochy přes 100 m2 tl 250 mm, pokládka finišerem</t>
  </si>
  <si>
    <t>-1735118387</t>
  </si>
  <si>
    <t>Podklad ze štěrkodrti ŠD s rozprostřením a zhutněním plochy přes 100 m2, po zhutnění tl. 250 mm</t>
  </si>
  <si>
    <t>24</t>
  </si>
  <si>
    <t>564932111R</t>
  </si>
  <si>
    <t>Podklad z mechanicky zpevněného kameniva MZK tl 100 mm, pokládka finišerem</t>
  </si>
  <si>
    <t>598427571</t>
  </si>
  <si>
    <t xml:space="preserve">Podklad z mechanicky zpevněného kameniva MZK (minerální beton)  s rozprostřením a s hutněním, po zhutnění tl. 100 mm</t>
  </si>
  <si>
    <t>Úpravy povrchů, podlahy a osazování výplní</t>
  </si>
  <si>
    <t>25</t>
  </si>
  <si>
    <t>628635552</t>
  </si>
  <si>
    <t>Vyplnění spár zdiva z lomového kamene maltou cementovou na hl přes 70 do 120 mm s vyspárováním</t>
  </si>
  <si>
    <t>761026024</t>
  </si>
  <si>
    <t xml:space="preserve">Vyplnění spár dosavadních konstrukcí zdiva  cementovou maltou s vyčištěním spár hloubky přes 70 do 120 mm, zdiva z lomového kamene s vyspárováním</t>
  </si>
  <si>
    <t>"viz. TZ, kap. D.1.5"</t>
  </si>
  <si>
    <t>"opěrná zeď u domu č. 40 (parcela č. 10)"</t>
  </si>
  <si>
    <t>"pohledová strana - odhad 40% plochy (dolní část)" 0,4*1,36*(3,0+5,9+2,5)</t>
  </si>
  <si>
    <t>Ostatní konstrukce a práce, bourání</t>
  </si>
  <si>
    <t>26</t>
  </si>
  <si>
    <t>919726123.MTM</t>
  </si>
  <si>
    <t>Geotextilie pro ochranu, separaci a filtraci netkaná měrná hm přes 300 do 500 g/m2 GEOFILTEX 63</t>
  </si>
  <si>
    <t>1082135517</t>
  </si>
  <si>
    <t xml:space="preserve">"položení pod konstrukční vrstvy zpevnění koruny, včetně ohybu do tvaru "U" směrem nahoru, geotextilie pás v celé šířce včetně přesahů při pokládce"  </t>
  </si>
  <si>
    <t>"délka zpevněné koruny 519 m, šířka koruny v místě položení 3,5 m, šířka geotextilie 4,0 m" 519*(3,5+0,25+0,25)</t>
  </si>
  <si>
    <t>27</t>
  </si>
  <si>
    <t>938902122</t>
  </si>
  <si>
    <t>Čištění ploch betonových konstrukcí tlakovou vodou</t>
  </si>
  <si>
    <t>1559344277</t>
  </si>
  <si>
    <t xml:space="preserve">Čištění nádrží, ploch dřevěných nebo betonových konstrukcí, potrubí  ploch betonových konstrukcí tlakovou vodou</t>
  </si>
  <si>
    <t>"očištění opěrné zdi - pohledová a horní hrana " 1,36*(3,0+5,9+2,5)+0,8*(3,0+5,9+2,5)</t>
  </si>
  <si>
    <t>"očištění betonové části pro mobilní hrazení -1část" (0,8+0,1)/2*5,0*2+0,8*0,6+0,1*0,5+5,0*0,5</t>
  </si>
  <si>
    <t>"očištění betonové části pro mobilní hrazení-2část" (0,8+0,2)/2*3,8*2+0,8*0,6+0,2*0,5+3,8*0,5</t>
  </si>
  <si>
    <t>28</t>
  </si>
  <si>
    <t>938903211</t>
  </si>
  <si>
    <t>Vysekání spár hl nad 70 do 120 mm ve zdivu z lomového kamene</t>
  </si>
  <si>
    <t>-1880903478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</si>
  <si>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</si>
  <si>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"těleso opěrné zdi u objektu č. 40"</t>
  </si>
  <si>
    <t>"pohledová strana - předpoklad 40% plochy" 0,4*1,36*(3,0+5,9+2,5)</t>
  </si>
  <si>
    <t>997</t>
  </si>
  <si>
    <t>Přesun sutě</t>
  </si>
  <si>
    <t>29</t>
  </si>
  <si>
    <t>997221551</t>
  </si>
  <si>
    <t>Vodorovná doprava suti ze sypkých materiálů do 1 km</t>
  </si>
  <si>
    <t>t</t>
  </si>
  <si>
    <t>-1151550534</t>
  </si>
  <si>
    <t xml:space="preserve">Vodorovná doprava suti  bez naložení, ale se složením a s hrubým urovnáním ze sypkých materiálů, na vzdálenost do 1 km</t>
  </si>
  <si>
    <t>30</t>
  </si>
  <si>
    <t>997221559</t>
  </si>
  <si>
    <t>Příplatek ZKD 1 km u vodorovné dopravy suti ze sypkých materiálů</t>
  </si>
  <si>
    <t>812861085</t>
  </si>
  <si>
    <t xml:space="preserve">Vodorovná doprava suti  bez naložení, ale se složením a s hrubým urovnáním Příplatek k ceně za každý další i započatý 1 km přes 1 km</t>
  </si>
  <si>
    <t>"přeprava do vzdálenosti 10 km - Zábřeh na Moravě, Separex" 9*1015,952</t>
  </si>
  <si>
    <t>31</t>
  </si>
  <si>
    <t>997221655</t>
  </si>
  <si>
    <t>Poplatek za uložení na skládce (skládkovné) zeminy a kamení kód odpadu 17 05 04</t>
  </si>
  <si>
    <t>-1941120890</t>
  </si>
  <si>
    <t>Poplatek za uložení stavebního odpadu na skládce (skládkovné) zeminy a kamení zatříděného do Katalogu odpadů pod kódem 17 05 04</t>
  </si>
  <si>
    <t>998</t>
  </si>
  <si>
    <t>Přesun hmot</t>
  </si>
  <si>
    <t>32</t>
  </si>
  <si>
    <t>998324011</t>
  </si>
  <si>
    <t>Přesun hmot pro objekty související se sypanými hrázemi a vodní elektrárny</t>
  </si>
  <si>
    <t>1183528875</t>
  </si>
  <si>
    <t xml:space="preserve">Přesun hmot pro objekty budované v souvislosti se sypanými hrázemi a vodní elektrárny  dopravní vzdálenost do 500 m</t>
  </si>
  <si>
    <t>33</t>
  </si>
  <si>
    <t>998324094</t>
  </si>
  <si>
    <t>Příplatek k přesunu hmot pro objekty související se sypanými hrázemi za zvětšený přesun do 5000 m</t>
  </si>
  <si>
    <t>1723280144</t>
  </si>
  <si>
    <t xml:space="preserve">Přesun hmot pro objekty budované v souvislosti se sypanými hrázemi a vodní elektrárny  Příplatek k ceně za zvětšený přesun přes vymezenou největší dopravní vzdálenost do 5 000 m</t>
  </si>
  <si>
    <t>VRN</t>
  </si>
  <si>
    <t>Vedlejší rozpočtové náklady</t>
  </si>
  <si>
    <t>VRN3</t>
  </si>
  <si>
    <t>Zařízení staveniště</t>
  </si>
  <si>
    <t>34</t>
  </si>
  <si>
    <t>030001000</t>
  </si>
  <si>
    <t>…</t>
  </si>
  <si>
    <t>1024</t>
  </si>
  <si>
    <t>-800098325</t>
  </si>
  <si>
    <t>"včetně buňky, mobilního WC, umístěné po dohodě s obcí Lukavice" 1</t>
  </si>
  <si>
    <t>35</t>
  </si>
  <si>
    <t>0300-R10</t>
  </si>
  <si>
    <t>Biologický dozor po dobu stavby</t>
  </si>
  <si>
    <t>Soubor</t>
  </si>
  <si>
    <t>2014733740</t>
  </si>
  <si>
    <t>Biologický dozor</t>
  </si>
  <si>
    <t>"včetně biologického průzkumu na možný výskyt chráněných živočichů - viz. dokladová část "Výjimka ZCHD ze dne 08.04.2021"</t>
  </si>
  <si>
    <t>"Dle výjimky (nezasahujeme do toku) - bobr obecný, vydra říční"</t>
  </si>
  <si>
    <t xml:space="preserve">"prováděný odpovědnou a oprávněnou osobou před zahájením stavby"  1</t>
  </si>
  <si>
    <t>36</t>
  </si>
  <si>
    <t>R10</t>
  </si>
  <si>
    <t>Geodetické zaměření hráze v km 0,000 - 0,536</t>
  </si>
  <si>
    <t>kompl</t>
  </si>
  <si>
    <t>476140102</t>
  </si>
  <si>
    <t xml:space="preserve">"zaměření koruny dosypané zhutněné a urovnané hráze před zpevněním, dále po zpevnění koruny, před rozprostřením ornice na svazích a krajnici" 1  </t>
  </si>
  <si>
    <t>37</t>
  </si>
  <si>
    <t>R11</t>
  </si>
  <si>
    <t>Laboratorní rozbory zeminy (před použitím na navýšení hráze)</t>
  </si>
  <si>
    <t>-36273841</t>
  </si>
  <si>
    <t>"rozbor zeminy bude proveden z místa vybraného zemníku, pro určení vhodnosti použití na hráze včetně způsobu hutnění"1</t>
  </si>
  <si>
    <t>38</t>
  </si>
  <si>
    <t>R12</t>
  </si>
  <si>
    <t>Vytýčení inž. sítí před stavbou a ochrana inž. sítí před poškozením v průběhu stavby</t>
  </si>
  <si>
    <t>soubor</t>
  </si>
  <si>
    <t>-1280200971</t>
  </si>
  <si>
    <t>39</t>
  </si>
  <si>
    <t>R13</t>
  </si>
  <si>
    <t>Provedení zkoušky hutnění násypu hráze</t>
  </si>
  <si>
    <t>1658350088</t>
  </si>
  <si>
    <t>"místa provedení zkoušek hutnění určí zástupce investora" 2</t>
  </si>
  <si>
    <t>40</t>
  </si>
  <si>
    <t>R15</t>
  </si>
  <si>
    <t>Havarijní a povodňový plán</t>
  </si>
  <si>
    <t>-1452560067</t>
  </si>
  <si>
    <t>"vypracování plánů zhotovitelem a jejich schválení"1</t>
  </si>
  <si>
    <t>41</t>
  </si>
  <si>
    <t>R16</t>
  </si>
  <si>
    <t>Geodetické vytýčení hranic pozemků</t>
  </si>
  <si>
    <t>-1617182161</t>
  </si>
  <si>
    <t>"geodetické vytýčení hranic pozemků pro těleso hráze - LB, délka cca 500m" 1</t>
  </si>
  <si>
    <t>42</t>
  </si>
  <si>
    <t>R17</t>
  </si>
  <si>
    <t>Zpracování PD skutečného provedení</t>
  </si>
  <si>
    <t>1983441802</t>
  </si>
  <si>
    <t>"zpracování PD skutečného provedení stavby" 1</t>
  </si>
  <si>
    <t>43</t>
  </si>
  <si>
    <t>R4.1</t>
  </si>
  <si>
    <t>Čištění komunkací - mechanicky</t>
  </si>
  <si>
    <t>-703660660</t>
  </si>
  <si>
    <t>"vždy po výjezdu znečištěného vozidla ze stavby na asfaltovou komunikaci"1</t>
  </si>
  <si>
    <t>44</t>
  </si>
  <si>
    <t>R5.1</t>
  </si>
  <si>
    <t>Čištění komunikací - vodou</t>
  </si>
  <si>
    <t>-108847473</t>
  </si>
  <si>
    <t>45</t>
  </si>
  <si>
    <t>R6.1</t>
  </si>
  <si>
    <t>Uvedení využívaných ploch do původního stavu			</t>
  </si>
  <si>
    <t>-288607176</t>
  </si>
  <si>
    <t>"týká se to všech pozemků dotčených stavbou nebo příjezdem na stavbu, travnatých ploch i ploch s povrchem asfaltovým, oprava panelové cesty"</t>
  </si>
  <si>
    <t>"provedení fotodokumentace jednotlivých pozemků a staveb dotčených stavbou před zahájením stavby"1</t>
  </si>
  <si>
    <t>46</t>
  </si>
  <si>
    <t>R9</t>
  </si>
  <si>
    <t>Přechodné dopravní značení			</t>
  </si>
  <si>
    <t>1752980407</t>
  </si>
  <si>
    <t>"označení místa výjezdu vozidel stavby na silnici"2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</si>
</sst>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223487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Morava, hráz Lukavice - dosypání hráze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Lukavice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Kauer Miroslav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14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'223487 - SO 1 - Dosypání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'223487 - SO 1 - Dosypání ...'!P125</f>
        <v>0</v>
      </c>
      <c r="AV95" s="129">
        <f>'223487 - SO 1 - Dosypání ...'!J33</f>
        <v>0</v>
      </c>
      <c r="AW95" s="129">
        <f>'223487 - SO 1 - Dosypání ...'!J34</f>
        <v>0</v>
      </c>
      <c r="AX95" s="129">
        <f>'223487 - SO 1 - Dosypání ...'!J35</f>
        <v>0</v>
      </c>
      <c r="AY95" s="129">
        <f>'223487 - SO 1 - Dosypání ...'!J36</f>
        <v>0</v>
      </c>
      <c r="AZ95" s="129">
        <f>'223487 - SO 1 - Dosypání ...'!F33</f>
        <v>0</v>
      </c>
      <c r="BA95" s="129">
        <f>'223487 - SO 1 - Dosypání ...'!F34</f>
        <v>0</v>
      </c>
      <c r="BB95" s="129">
        <f>'223487 - SO 1 - Dosypání ...'!F35</f>
        <v>0</v>
      </c>
      <c r="BC95" s="129">
        <f>'223487 - SO 1 - Dosypání ...'!F36</f>
        <v>0</v>
      </c>
      <c r="BD95" s="131">
        <f>'223487 - SO 1 - Dosypání ...'!F37</f>
        <v>0</v>
      </c>
      <c r="BE95" s="7"/>
      <c r="BT95" s="132" t="s">
        <v>82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1WDXDxdMq9oME2ac10qmXTAIjviMgXJYJDEhW+3vPIFB8FD8NLA1BJPTJ+l5/234x5nTHL2PPKp8NjN/zJq5Q==" hashValue="/cA8J5bUtWKyaoxSmPpLyiYAQmPYTBhahpdV2JcSN+NKsSdr3/8/9iBSzvkZdH/qEyhuRPEVSVqAs1yznS0W2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3487 - SO 1 - Dosypá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85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Morava, hráz Lukavice - dosypání hráze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26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32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33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35</v>
      </c>
      <c r="E30" s="39"/>
      <c r="F30" s="39"/>
      <c r="G30" s="39"/>
      <c r="H30" s="39"/>
      <c r="I30" s="39"/>
      <c r="J30" s="14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37</v>
      </c>
      <c r="G32" s="39"/>
      <c r="H32" s="39"/>
      <c r="I32" s="149" t="s">
        <v>36</v>
      </c>
      <c r="J32" s="14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39</v>
      </c>
      <c r="E33" s="137" t="s">
        <v>40</v>
      </c>
      <c r="F33" s="151">
        <f>ROUND((SUM(BE125:BE447)),  2)</f>
        <v>0</v>
      </c>
      <c r="G33" s="39"/>
      <c r="H33" s="39"/>
      <c r="I33" s="152">
        <v>0.20999999999999999</v>
      </c>
      <c r="J33" s="151">
        <f>ROUND(((SUM(BE125:BE447))*I33),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41</v>
      </c>
      <c r="F34" s="151">
        <f>ROUND((SUM(BF125:BF447)),  2)</f>
        <v>0</v>
      </c>
      <c r="G34" s="39"/>
      <c r="H34" s="39"/>
      <c r="I34" s="152">
        <v>0.14999999999999999</v>
      </c>
      <c r="J34" s="151">
        <f>ROUND(((SUM(BF125:BF447))*I34),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42</v>
      </c>
      <c r="F35" s="151">
        <f>ROUND((SUM(BG125:BG447)),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43</v>
      </c>
      <c r="F36" s="151">
        <f>ROUND((SUM(BH125:BH447)),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44</v>
      </c>
      <c r="F37" s="151">
        <f>ROUND((SUM(BI125:BI447)),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Morava, hráz Lukavice - dosypání hráze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223487 - SO 1 - Dosypání hráze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Lukavice</v>
      </c>
      <c r="G89" s="41"/>
      <c r="H89" s="41"/>
      <c r="I89" s="33" t="s">
        <v>22</v>
      </c>
      <c r="J89" s="80" t="str">
        <f>IF(J12="","",J12)</f>
        <v>2. 3. 2022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92</v>
      </c>
    </row>
    <row r="97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J354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96</v>
      </c>
      <c r="E100" s="185"/>
      <c r="F100" s="185"/>
      <c r="G100" s="185"/>
      <c r="H100" s="185"/>
      <c r="I100" s="185"/>
      <c r="J100" s="186">
        <f>J367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J374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J392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J400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100</v>
      </c>
      <c r="E104" s="179"/>
      <c r="F104" s="179"/>
      <c r="G104" s="179"/>
      <c r="H104" s="179"/>
      <c r="I104" s="179"/>
      <c r="J104" s="180">
        <f>J405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J406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1" t="str">
        <f>E7</f>
        <v>Morava, hráz Lukavice - dosypání hráze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86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223487 - SO 1 - Dosypání hráze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Lukavice</v>
      </c>
      <c r="G119" s="41"/>
      <c r="H119" s="41"/>
      <c r="I119" s="33" t="s">
        <v>22</v>
      </c>
      <c r="J119" s="80" t="str">
        <f>IF(J12="","",J12)</f>
        <v>2. 3. 2022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Povodí Moravy, s.p.</v>
      </c>
      <c r="G121" s="41"/>
      <c r="H121" s="41"/>
      <c r="I121" s="33" t="s">
        <v>30</v>
      </c>
      <c r="J121" s="37" t="str">
        <f>E21</f>
        <v>Povodí Moravy, s.p.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>Ing. Kauer Miroslav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88"/>
      <c r="B124" s="189"/>
      <c r="C124" s="190" t="s">
        <v>103</v>
      </c>
      <c r="D124" s="191" t="s">
        <v>60</v>
      </c>
      <c r="E124" s="191" t="s">
        <v>56</v>
      </c>
      <c r="F124" s="191" t="s">
        <v>57</v>
      </c>
      <c r="G124" s="191" t="s">
        <v>104</v>
      </c>
      <c r="H124" s="191" t="s">
        <v>105</v>
      </c>
      <c r="I124" s="191" t="s">
        <v>106</v>
      </c>
      <c r="J124" s="192" t="s">
        <v>90</v>
      </c>
      <c r="K124" s="193" t="s">
        <v>107</v>
      </c>
      <c r="L124" s="194"/>
      <c r="M124" s="101" t="s">
        <v>1</v>
      </c>
      <c r="N124" s="102" t="s">
        <v>39</v>
      </c>
      <c r="O124" s="102" t="s">
        <v>108</v>
      </c>
      <c r="P124" s="102" t="s">
        <v>109</v>
      </c>
      <c r="Q124" s="102" t="s">
        <v>110</v>
      </c>
      <c r="R124" s="102" t="s">
        <v>111</v>
      </c>
      <c r="S124" s="102" t="s">
        <v>112</v>
      </c>
      <c r="T124" s="103" t="s">
        <v>113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9"/>
      <c r="B125" s="40"/>
      <c r="C125" s="108" t="s">
        <v>114</v>
      </c>
      <c r="D125" s="41"/>
      <c r="E125" s="41"/>
      <c r="F125" s="41"/>
      <c r="G125" s="41"/>
      <c r="H125" s="41"/>
      <c r="I125" s="41"/>
      <c r="J125" s="195">
        <f>BK125</f>
        <v>0</v>
      </c>
      <c r="K125" s="41"/>
      <c r="L125" s="45"/>
      <c r="M125" s="104"/>
      <c r="N125" s="196"/>
      <c r="O125" s="105"/>
      <c r="P125" s="197">
        <f>P126+P405</f>
        <v>0</v>
      </c>
      <c r="Q125" s="105"/>
      <c r="R125" s="197">
        <f>R126+R405</f>
        <v>2.2941945199999996</v>
      </c>
      <c r="S125" s="105"/>
      <c r="T125" s="198">
        <f>T126+T405</f>
        <v>1015.9274459999999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92</v>
      </c>
      <c r="BK125" s="199">
        <f>BK126+BK405</f>
        <v>0</v>
      </c>
    </row>
    <row r="126" s="12" customFormat="1" ht="25.92" customHeight="1">
      <c r="A126" s="12"/>
      <c r="B126" s="200"/>
      <c r="C126" s="201"/>
      <c r="D126" s="202" t="s">
        <v>74</v>
      </c>
      <c r="E126" s="203" t="s">
        <v>115</v>
      </c>
      <c r="F126" s="203" t="s">
        <v>116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P127+P354+P367+P374+P392+P400</f>
        <v>0</v>
      </c>
      <c r="Q126" s="208"/>
      <c r="R126" s="209">
        <f>R127+R354+R367+R374+R392+R400</f>
        <v>2.2941945199999996</v>
      </c>
      <c r="S126" s="208"/>
      <c r="T126" s="210">
        <f>T127+T354+T367+T374+T392+T400</f>
        <v>1015.9274459999999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82</v>
      </c>
      <c r="AT126" s="212" t="s">
        <v>74</v>
      </c>
      <c r="AU126" s="212" t="s">
        <v>75</v>
      </c>
      <c r="AY126" s="211" t="s">
        <v>117</v>
      </c>
      <c r="BK126" s="213">
        <f>BK127+BK354+BK367+BK374+BK392+BK400</f>
        <v>0</v>
      </c>
    </row>
    <row r="127" s="12" customFormat="1" ht="22.8" customHeight="1">
      <c r="A127" s="12"/>
      <c r="B127" s="200"/>
      <c r="C127" s="201"/>
      <c r="D127" s="202" t="s">
        <v>74</v>
      </c>
      <c r="E127" s="214" t="s">
        <v>82</v>
      </c>
      <c r="F127" s="214" t="s">
        <v>118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SUM(P128:P353)</f>
        <v>0</v>
      </c>
      <c r="Q127" s="208"/>
      <c r="R127" s="209">
        <f>SUM(R128:R353)</f>
        <v>0.050781</v>
      </c>
      <c r="S127" s="208"/>
      <c r="T127" s="210">
        <f>SUM(T128:T353)</f>
        <v>1015.7847999999999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82</v>
      </c>
      <c r="AT127" s="212" t="s">
        <v>74</v>
      </c>
      <c r="AU127" s="212" t="s">
        <v>82</v>
      </c>
      <c r="AY127" s="211" t="s">
        <v>117</v>
      </c>
      <c r="BK127" s="213">
        <f>SUM(BK128:BK353)</f>
        <v>0</v>
      </c>
    </row>
    <row r="128" s="2" customFormat="1" ht="24.15" customHeight="1">
      <c r="A128" s="39"/>
      <c r="B128" s="40"/>
      <c r="C128" s="216" t="s">
        <v>82</v>
      </c>
      <c r="D128" s="216" t="s">
        <v>119</v>
      </c>
      <c r="E128" s="217" t="s">
        <v>120</v>
      </c>
      <c r="F128" s="218" t="s">
        <v>121</v>
      </c>
      <c r="G128" s="219" t="s">
        <v>122</v>
      </c>
      <c r="H128" s="220">
        <v>2755.3400000000001</v>
      </c>
      <c r="I128" s="221"/>
      <c r="J128" s="222">
        <f>ROUND(I128*H128,2)</f>
        <v>0</v>
      </c>
      <c r="K128" s="223"/>
      <c r="L128" s="45"/>
      <c r="M128" s="224" t="s">
        <v>1</v>
      </c>
      <c r="N128" s="225" t="s">
        <v>40</v>
      </c>
      <c r="O128" s="92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8" t="s">
        <v>123</v>
      </c>
      <c r="AT128" s="228" t="s">
        <v>119</v>
      </c>
      <c r="AU128" s="228" t="s">
        <v>84</v>
      </c>
      <c r="AY128" s="18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82</v>
      </c>
      <c r="BK128" s="229">
        <f>ROUND(I128*H128,2)</f>
        <v>0</v>
      </c>
      <c r="BL128" s="18" t="s">
        <v>123</v>
      </c>
      <c r="BM128" s="228" t="s">
        <v>124</v>
      </c>
    </row>
    <row r="129" s="2" customFormat="1">
      <c r="A129" s="39"/>
      <c r="B129" s="40"/>
      <c r="C129" s="41"/>
      <c r="D129" s="230" t="s">
        <v>125</v>
      </c>
      <c r="E129" s="41"/>
      <c r="F129" s="231" t="s">
        <v>126</v>
      </c>
      <c r="G129" s="41"/>
      <c r="H129" s="41"/>
      <c r="I129" s="232"/>
      <c r="J129" s="41"/>
      <c r="K129" s="41"/>
      <c r="L129" s="45"/>
      <c r="M129" s="233"/>
      <c r="N129" s="23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125</v>
      </c>
      <c r="AU129" s="18" t="s">
        <v>84</v>
      </c>
    </row>
    <row r="130" s="13" customFormat="1">
      <c r="A130" s="13"/>
      <c r="B130" s="235"/>
      <c r="C130" s="236"/>
      <c r="D130" s="230" t="s">
        <v>127</v>
      </c>
      <c r="E130" s="237" t="s">
        <v>1</v>
      </c>
      <c r="F130" s="238" t="s">
        <v>128</v>
      </c>
      <c r="G130" s="236"/>
      <c r="H130" s="239">
        <v>1.9139999999999999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127</v>
      </c>
      <c r="AU130" s="245" t="s">
        <v>84</v>
      </c>
      <c r="AV130" s="13" t="s">
        <v>84</v>
      </c>
      <c r="AW130" s="13" t="s">
        <v>31</v>
      </c>
      <c r="AX130" s="13" t="s">
        <v>75</v>
      </c>
      <c r="AY130" s="245" t="s">
        <v>117</v>
      </c>
    </row>
    <row r="131" s="13" customFormat="1">
      <c r="A131" s="13"/>
      <c r="B131" s="235"/>
      <c r="C131" s="236"/>
      <c r="D131" s="230" t="s">
        <v>127</v>
      </c>
      <c r="E131" s="237" t="s">
        <v>1</v>
      </c>
      <c r="F131" s="238" t="s">
        <v>129</v>
      </c>
      <c r="G131" s="236"/>
      <c r="H131" s="239">
        <v>5.2539999999999996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127</v>
      </c>
      <c r="AU131" s="245" t="s">
        <v>84</v>
      </c>
      <c r="AV131" s="13" t="s">
        <v>84</v>
      </c>
      <c r="AW131" s="13" t="s">
        <v>31</v>
      </c>
      <c r="AX131" s="13" t="s">
        <v>75</v>
      </c>
      <c r="AY131" s="245" t="s">
        <v>117</v>
      </c>
    </row>
    <row r="132" s="13" customFormat="1">
      <c r="A132" s="13"/>
      <c r="B132" s="235"/>
      <c r="C132" s="236"/>
      <c r="D132" s="230" t="s">
        <v>127</v>
      </c>
      <c r="E132" s="237" t="s">
        <v>1</v>
      </c>
      <c r="F132" s="238" t="s">
        <v>130</v>
      </c>
      <c r="G132" s="236"/>
      <c r="H132" s="239">
        <v>4.7629999999999999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127</v>
      </c>
      <c r="AU132" s="245" t="s">
        <v>84</v>
      </c>
      <c r="AV132" s="13" t="s">
        <v>84</v>
      </c>
      <c r="AW132" s="13" t="s">
        <v>31</v>
      </c>
      <c r="AX132" s="13" t="s">
        <v>75</v>
      </c>
      <c r="AY132" s="245" t="s">
        <v>117</v>
      </c>
    </row>
    <row r="133" s="13" customFormat="1">
      <c r="A133" s="13"/>
      <c r="B133" s="235"/>
      <c r="C133" s="236"/>
      <c r="D133" s="230" t="s">
        <v>127</v>
      </c>
      <c r="E133" s="237" t="s">
        <v>1</v>
      </c>
      <c r="F133" s="238" t="s">
        <v>131</v>
      </c>
      <c r="G133" s="236"/>
      <c r="H133" s="239">
        <v>4.351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127</v>
      </c>
      <c r="AU133" s="245" t="s">
        <v>84</v>
      </c>
      <c r="AV133" s="13" t="s">
        <v>84</v>
      </c>
      <c r="AW133" s="13" t="s">
        <v>31</v>
      </c>
      <c r="AX133" s="13" t="s">
        <v>75</v>
      </c>
      <c r="AY133" s="245" t="s">
        <v>117</v>
      </c>
    </row>
    <row r="134" s="13" customFormat="1">
      <c r="A134" s="13"/>
      <c r="B134" s="235"/>
      <c r="C134" s="236"/>
      <c r="D134" s="230" t="s">
        <v>127</v>
      </c>
      <c r="E134" s="237" t="s">
        <v>1</v>
      </c>
      <c r="F134" s="238" t="s">
        <v>132</v>
      </c>
      <c r="G134" s="236"/>
      <c r="H134" s="239">
        <v>4.1630000000000003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127</v>
      </c>
      <c r="AU134" s="245" t="s">
        <v>84</v>
      </c>
      <c r="AV134" s="13" t="s">
        <v>84</v>
      </c>
      <c r="AW134" s="13" t="s">
        <v>31</v>
      </c>
      <c r="AX134" s="13" t="s">
        <v>75</v>
      </c>
      <c r="AY134" s="245" t="s">
        <v>117</v>
      </c>
    </row>
    <row r="135" s="13" customFormat="1">
      <c r="A135" s="13"/>
      <c r="B135" s="235"/>
      <c r="C135" s="236"/>
      <c r="D135" s="230" t="s">
        <v>127</v>
      </c>
      <c r="E135" s="237" t="s">
        <v>1</v>
      </c>
      <c r="F135" s="238" t="s">
        <v>133</v>
      </c>
      <c r="G135" s="236"/>
      <c r="H135" s="239">
        <v>4.125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127</v>
      </c>
      <c r="AU135" s="245" t="s">
        <v>84</v>
      </c>
      <c r="AV135" s="13" t="s">
        <v>84</v>
      </c>
      <c r="AW135" s="13" t="s">
        <v>31</v>
      </c>
      <c r="AX135" s="13" t="s">
        <v>75</v>
      </c>
      <c r="AY135" s="245" t="s">
        <v>117</v>
      </c>
    </row>
    <row r="136" s="13" customFormat="1">
      <c r="A136" s="13"/>
      <c r="B136" s="235"/>
      <c r="C136" s="236"/>
      <c r="D136" s="230" t="s">
        <v>127</v>
      </c>
      <c r="E136" s="237" t="s">
        <v>1</v>
      </c>
      <c r="F136" s="238" t="s">
        <v>134</v>
      </c>
      <c r="G136" s="236"/>
      <c r="H136" s="239">
        <v>4.4800000000000004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127</v>
      </c>
      <c r="AU136" s="245" t="s">
        <v>84</v>
      </c>
      <c r="AV136" s="13" t="s">
        <v>84</v>
      </c>
      <c r="AW136" s="13" t="s">
        <v>31</v>
      </c>
      <c r="AX136" s="13" t="s">
        <v>75</v>
      </c>
      <c r="AY136" s="245" t="s">
        <v>117</v>
      </c>
    </row>
    <row r="137" s="13" customFormat="1">
      <c r="A137" s="13"/>
      <c r="B137" s="235"/>
      <c r="C137" s="236"/>
      <c r="D137" s="230" t="s">
        <v>127</v>
      </c>
      <c r="E137" s="237" t="s">
        <v>1</v>
      </c>
      <c r="F137" s="238" t="s">
        <v>135</v>
      </c>
      <c r="G137" s="236"/>
      <c r="H137" s="239">
        <v>4.5199999999999996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127</v>
      </c>
      <c r="AU137" s="245" t="s">
        <v>84</v>
      </c>
      <c r="AV137" s="13" t="s">
        <v>84</v>
      </c>
      <c r="AW137" s="13" t="s">
        <v>31</v>
      </c>
      <c r="AX137" s="13" t="s">
        <v>75</v>
      </c>
      <c r="AY137" s="245" t="s">
        <v>117</v>
      </c>
    </row>
    <row r="138" s="13" customFormat="1">
      <c r="A138" s="13"/>
      <c r="B138" s="235"/>
      <c r="C138" s="236"/>
      <c r="D138" s="230" t="s">
        <v>127</v>
      </c>
      <c r="E138" s="237" t="s">
        <v>1</v>
      </c>
      <c r="F138" s="238" t="s">
        <v>136</v>
      </c>
      <c r="G138" s="236"/>
      <c r="H138" s="239">
        <v>3.8999999999999999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127</v>
      </c>
      <c r="AU138" s="245" t="s">
        <v>84</v>
      </c>
      <c r="AV138" s="13" t="s">
        <v>84</v>
      </c>
      <c r="AW138" s="13" t="s">
        <v>31</v>
      </c>
      <c r="AX138" s="13" t="s">
        <v>75</v>
      </c>
      <c r="AY138" s="245" t="s">
        <v>117</v>
      </c>
    </row>
    <row r="139" s="13" customFormat="1">
      <c r="A139" s="13"/>
      <c r="B139" s="235"/>
      <c r="C139" s="236"/>
      <c r="D139" s="230" t="s">
        <v>127</v>
      </c>
      <c r="E139" s="237" t="s">
        <v>1</v>
      </c>
      <c r="F139" s="238" t="s">
        <v>137</v>
      </c>
      <c r="G139" s="236"/>
      <c r="H139" s="239">
        <v>6.1600000000000001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127</v>
      </c>
      <c r="AU139" s="245" t="s">
        <v>84</v>
      </c>
      <c r="AV139" s="13" t="s">
        <v>84</v>
      </c>
      <c r="AW139" s="13" t="s">
        <v>31</v>
      </c>
      <c r="AX139" s="13" t="s">
        <v>75</v>
      </c>
      <c r="AY139" s="245" t="s">
        <v>117</v>
      </c>
    </row>
    <row r="140" s="13" customFormat="1">
      <c r="A140" s="13"/>
      <c r="B140" s="235"/>
      <c r="C140" s="236"/>
      <c r="D140" s="230" t="s">
        <v>127</v>
      </c>
      <c r="E140" s="237" t="s">
        <v>1</v>
      </c>
      <c r="F140" s="238" t="s">
        <v>138</v>
      </c>
      <c r="G140" s="236"/>
      <c r="H140" s="239">
        <v>8.1129999999999995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127</v>
      </c>
      <c r="AU140" s="245" t="s">
        <v>84</v>
      </c>
      <c r="AV140" s="13" t="s">
        <v>84</v>
      </c>
      <c r="AW140" s="13" t="s">
        <v>31</v>
      </c>
      <c r="AX140" s="13" t="s">
        <v>75</v>
      </c>
      <c r="AY140" s="245" t="s">
        <v>117</v>
      </c>
    </row>
    <row r="141" s="13" customFormat="1">
      <c r="A141" s="13"/>
      <c r="B141" s="235"/>
      <c r="C141" s="236"/>
      <c r="D141" s="230" t="s">
        <v>127</v>
      </c>
      <c r="E141" s="237" t="s">
        <v>1</v>
      </c>
      <c r="F141" s="238" t="s">
        <v>139</v>
      </c>
      <c r="G141" s="236"/>
      <c r="H141" s="239">
        <v>6.4859999999999998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127</v>
      </c>
      <c r="AU141" s="245" t="s">
        <v>84</v>
      </c>
      <c r="AV141" s="13" t="s">
        <v>84</v>
      </c>
      <c r="AW141" s="13" t="s">
        <v>31</v>
      </c>
      <c r="AX141" s="13" t="s">
        <v>75</v>
      </c>
      <c r="AY141" s="245" t="s">
        <v>117</v>
      </c>
    </row>
    <row r="142" s="13" customFormat="1">
      <c r="A142" s="13"/>
      <c r="B142" s="235"/>
      <c r="C142" s="236"/>
      <c r="D142" s="230" t="s">
        <v>127</v>
      </c>
      <c r="E142" s="237" t="s">
        <v>1</v>
      </c>
      <c r="F142" s="238" t="s">
        <v>140</v>
      </c>
      <c r="G142" s="236"/>
      <c r="H142" s="239">
        <v>6.9500000000000002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127</v>
      </c>
      <c r="AU142" s="245" t="s">
        <v>84</v>
      </c>
      <c r="AV142" s="13" t="s">
        <v>84</v>
      </c>
      <c r="AW142" s="13" t="s">
        <v>31</v>
      </c>
      <c r="AX142" s="13" t="s">
        <v>75</v>
      </c>
      <c r="AY142" s="245" t="s">
        <v>117</v>
      </c>
    </row>
    <row r="143" s="13" customFormat="1">
      <c r="A143" s="13"/>
      <c r="B143" s="235"/>
      <c r="C143" s="236"/>
      <c r="D143" s="230" t="s">
        <v>127</v>
      </c>
      <c r="E143" s="237" t="s">
        <v>1</v>
      </c>
      <c r="F143" s="238" t="s">
        <v>141</v>
      </c>
      <c r="G143" s="236"/>
      <c r="H143" s="239">
        <v>6.5339999999999998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127</v>
      </c>
      <c r="AU143" s="245" t="s">
        <v>84</v>
      </c>
      <c r="AV143" s="13" t="s">
        <v>84</v>
      </c>
      <c r="AW143" s="13" t="s">
        <v>31</v>
      </c>
      <c r="AX143" s="13" t="s">
        <v>75</v>
      </c>
      <c r="AY143" s="245" t="s">
        <v>117</v>
      </c>
    </row>
    <row r="144" s="13" customFormat="1">
      <c r="A144" s="13"/>
      <c r="B144" s="235"/>
      <c r="C144" s="236"/>
      <c r="D144" s="230" t="s">
        <v>127</v>
      </c>
      <c r="E144" s="237" t="s">
        <v>1</v>
      </c>
      <c r="F144" s="238" t="s">
        <v>142</v>
      </c>
      <c r="G144" s="236"/>
      <c r="H144" s="239">
        <v>4.9980000000000002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127</v>
      </c>
      <c r="AU144" s="245" t="s">
        <v>84</v>
      </c>
      <c r="AV144" s="13" t="s">
        <v>84</v>
      </c>
      <c r="AW144" s="13" t="s">
        <v>31</v>
      </c>
      <c r="AX144" s="13" t="s">
        <v>75</v>
      </c>
      <c r="AY144" s="245" t="s">
        <v>117</v>
      </c>
    </row>
    <row r="145" s="13" customFormat="1">
      <c r="A145" s="13"/>
      <c r="B145" s="235"/>
      <c r="C145" s="236"/>
      <c r="D145" s="230" t="s">
        <v>127</v>
      </c>
      <c r="E145" s="237" t="s">
        <v>1</v>
      </c>
      <c r="F145" s="238" t="s">
        <v>143</v>
      </c>
      <c r="G145" s="236"/>
      <c r="H145" s="239">
        <v>6.8339999999999996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127</v>
      </c>
      <c r="AU145" s="245" t="s">
        <v>84</v>
      </c>
      <c r="AV145" s="13" t="s">
        <v>84</v>
      </c>
      <c r="AW145" s="13" t="s">
        <v>31</v>
      </c>
      <c r="AX145" s="13" t="s">
        <v>75</v>
      </c>
      <c r="AY145" s="245" t="s">
        <v>117</v>
      </c>
    </row>
    <row r="146" s="13" customFormat="1">
      <c r="A146" s="13"/>
      <c r="B146" s="235"/>
      <c r="C146" s="236"/>
      <c r="D146" s="230" t="s">
        <v>127</v>
      </c>
      <c r="E146" s="237" t="s">
        <v>1</v>
      </c>
      <c r="F146" s="238" t="s">
        <v>144</v>
      </c>
      <c r="G146" s="236"/>
      <c r="H146" s="239">
        <v>7.375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127</v>
      </c>
      <c r="AU146" s="245" t="s">
        <v>84</v>
      </c>
      <c r="AV146" s="13" t="s">
        <v>84</v>
      </c>
      <c r="AW146" s="13" t="s">
        <v>31</v>
      </c>
      <c r="AX146" s="13" t="s">
        <v>75</v>
      </c>
      <c r="AY146" s="245" t="s">
        <v>117</v>
      </c>
    </row>
    <row r="147" s="13" customFormat="1">
      <c r="A147" s="13"/>
      <c r="B147" s="235"/>
      <c r="C147" s="236"/>
      <c r="D147" s="230" t="s">
        <v>127</v>
      </c>
      <c r="E147" s="237" t="s">
        <v>1</v>
      </c>
      <c r="F147" s="238" t="s">
        <v>145</v>
      </c>
      <c r="G147" s="236"/>
      <c r="H147" s="239">
        <v>7.3360000000000003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127</v>
      </c>
      <c r="AU147" s="245" t="s">
        <v>84</v>
      </c>
      <c r="AV147" s="13" t="s">
        <v>84</v>
      </c>
      <c r="AW147" s="13" t="s">
        <v>31</v>
      </c>
      <c r="AX147" s="13" t="s">
        <v>75</v>
      </c>
      <c r="AY147" s="245" t="s">
        <v>117</v>
      </c>
    </row>
    <row r="148" s="13" customFormat="1">
      <c r="A148" s="13"/>
      <c r="B148" s="235"/>
      <c r="C148" s="236"/>
      <c r="D148" s="230" t="s">
        <v>127</v>
      </c>
      <c r="E148" s="237" t="s">
        <v>1</v>
      </c>
      <c r="F148" s="238" t="s">
        <v>146</v>
      </c>
      <c r="G148" s="236"/>
      <c r="H148" s="239">
        <v>9.4320000000000004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127</v>
      </c>
      <c r="AU148" s="245" t="s">
        <v>84</v>
      </c>
      <c r="AV148" s="13" t="s">
        <v>84</v>
      </c>
      <c r="AW148" s="13" t="s">
        <v>31</v>
      </c>
      <c r="AX148" s="13" t="s">
        <v>75</v>
      </c>
      <c r="AY148" s="245" t="s">
        <v>117</v>
      </c>
    </row>
    <row r="149" s="13" customFormat="1">
      <c r="A149" s="13"/>
      <c r="B149" s="235"/>
      <c r="C149" s="236"/>
      <c r="D149" s="230" t="s">
        <v>127</v>
      </c>
      <c r="E149" s="237" t="s">
        <v>1</v>
      </c>
      <c r="F149" s="238" t="s">
        <v>147</v>
      </c>
      <c r="G149" s="236"/>
      <c r="H149" s="239">
        <v>9.1110000000000007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127</v>
      </c>
      <c r="AU149" s="245" t="s">
        <v>84</v>
      </c>
      <c r="AV149" s="13" t="s">
        <v>84</v>
      </c>
      <c r="AW149" s="13" t="s">
        <v>31</v>
      </c>
      <c r="AX149" s="13" t="s">
        <v>75</v>
      </c>
      <c r="AY149" s="245" t="s">
        <v>117</v>
      </c>
    </row>
    <row r="150" s="13" customFormat="1">
      <c r="A150" s="13"/>
      <c r="B150" s="235"/>
      <c r="C150" s="236"/>
      <c r="D150" s="230" t="s">
        <v>127</v>
      </c>
      <c r="E150" s="237" t="s">
        <v>1</v>
      </c>
      <c r="F150" s="238" t="s">
        <v>148</v>
      </c>
      <c r="G150" s="236"/>
      <c r="H150" s="239">
        <v>7.8650000000000002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127</v>
      </c>
      <c r="AU150" s="245" t="s">
        <v>84</v>
      </c>
      <c r="AV150" s="13" t="s">
        <v>84</v>
      </c>
      <c r="AW150" s="13" t="s">
        <v>31</v>
      </c>
      <c r="AX150" s="13" t="s">
        <v>75</v>
      </c>
      <c r="AY150" s="245" t="s">
        <v>117</v>
      </c>
    </row>
    <row r="151" s="13" customFormat="1">
      <c r="A151" s="13"/>
      <c r="B151" s="235"/>
      <c r="C151" s="236"/>
      <c r="D151" s="230" t="s">
        <v>127</v>
      </c>
      <c r="E151" s="237" t="s">
        <v>1</v>
      </c>
      <c r="F151" s="238" t="s">
        <v>149</v>
      </c>
      <c r="G151" s="236"/>
      <c r="H151" s="239">
        <v>9.5589999999999993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127</v>
      </c>
      <c r="AU151" s="245" t="s">
        <v>84</v>
      </c>
      <c r="AV151" s="13" t="s">
        <v>84</v>
      </c>
      <c r="AW151" s="13" t="s">
        <v>31</v>
      </c>
      <c r="AX151" s="13" t="s">
        <v>75</v>
      </c>
      <c r="AY151" s="245" t="s">
        <v>117</v>
      </c>
    </row>
    <row r="152" s="13" customFormat="1">
      <c r="A152" s="13"/>
      <c r="B152" s="235"/>
      <c r="C152" s="236"/>
      <c r="D152" s="230" t="s">
        <v>127</v>
      </c>
      <c r="E152" s="237" t="s">
        <v>1</v>
      </c>
      <c r="F152" s="238" t="s">
        <v>150</v>
      </c>
      <c r="G152" s="236"/>
      <c r="H152" s="239">
        <v>8.8040000000000003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127</v>
      </c>
      <c r="AU152" s="245" t="s">
        <v>84</v>
      </c>
      <c r="AV152" s="13" t="s">
        <v>84</v>
      </c>
      <c r="AW152" s="13" t="s">
        <v>31</v>
      </c>
      <c r="AX152" s="13" t="s">
        <v>75</v>
      </c>
      <c r="AY152" s="245" t="s">
        <v>117</v>
      </c>
    </row>
    <row r="153" s="13" customFormat="1">
      <c r="A153" s="13"/>
      <c r="B153" s="235"/>
      <c r="C153" s="236"/>
      <c r="D153" s="230" t="s">
        <v>127</v>
      </c>
      <c r="E153" s="237" t="s">
        <v>1</v>
      </c>
      <c r="F153" s="238" t="s">
        <v>151</v>
      </c>
      <c r="G153" s="236"/>
      <c r="H153" s="239">
        <v>7.1920000000000002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127</v>
      </c>
      <c r="AU153" s="245" t="s">
        <v>84</v>
      </c>
      <c r="AV153" s="13" t="s">
        <v>84</v>
      </c>
      <c r="AW153" s="13" t="s">
        <v>31</v>
      </c>
      <c r="AX153" s="13" t="s">
        <v>75</v>
      </c>
      <c r="AY153" s="245" t="s">
        <v>117</v>
      </c>
    </row>
    <row r="154" s="13" customFormat="1">
      <c r="A154" s="13"/>
      <c r="B154" s="235"/>
      <c r="C154" s="236"/>
      <c r="D154" s="230" t="s">
        <v>127</v>
      </c>
      <c r="E154" s="237" t="s">
        <v>1</v>
      </c>
      <c r="F154" s="238" t="s">
        <v>152</v>
      </c>
      <c r="G154" s="236"/>
      <c r="H154" s="239">
        <v>7.2569999999999997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127</v>
      </c>
      <c r="AU154" s="245" t="s">
        <v>84</v>
      </c>
      <c r="AV154" s="13" t="s">
        <v>84</v>
      </c>
      <c r="AW154" s="13" t="s">
        <v>31</v>
      </c>
      <c r="AX154" s="13" t="s">
        <v>75</v>
      </c>
      <c r="AY154" s="245" t="s">
        <v>117</v>
      </c>
    </row>
    <row r="155" s="13" customFormat="1">
      <c r="A155" s="13"/>
      <c r="B155" s="235"/>
      <c r="C155" s="236"/>
      <c r="D155" s="230" t="s">
        <v>127</v>
      </c>
      <c r="E155" s="237" t="s">
        <v>1</v>
      </c>
      <c r="F155" s="238" t="s">
        <v>153</v>
      </c>
      <c r="G155" s="236"/>
      <c r="H155" s="239">
        <v>7.875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127</v>
      </c>
      <c r="AU155" s="245" t="s">
        <v>84</v>
      </c>
      <c r="AV155" s="13" t="s">
        <v>84</v>
      </c>
      <c r="AW155" s="13" t="s">
        <v>31</v>
      </c>
      <c r="AX155" s="13" t="s">
        <v>75</v>
      </c>
      <c r="AY155" s="245" t="s">
        <v>117</v>
      </c>
    </row>
    <row r="156" s="13" customFormat="1">
      <c r="A156" s="13"/>
      <c r="B156" s="235"/>
      <c r="C156" s="236"/>
      <c r="D156" s="230" t="s">
        <v>127</v>
      </c>
      <c r="E156" s="237" t="s">
        <v>1</v>
      </c>
      <c r="F156" s="238" t="s">
        <v>154</v>
      </c>
      <c r="G156" s="236"/>
      <c r="H156" s="239">
        <v>7.6050000000000004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127</v>
      </c>
      <c r="AU156" s="245" t="s">
        <v>84</v>
      </c>
      <c r="AV156" s="13" t="s">
        <v>84</v>
      </c>
      <c r="AW156" s="13" t="s">
        <v>31</v>
      </c>
      <c r="AX156" s="13" t="s">
        <v>75</v>
      </c>
      <c r="AY156" s="245" t="s">
        <v>117</v>
      </c>
    </row>
    <row r="157" s="13" customFormat="1">
      <c r="A157" s="13"/>
      <c r="B157" s="235"/>
      <c r="C157" s="236"/>
      <c r="D157" s="230" t="s">
        <v>127</v>
      </c>
      <c r="E157" s="237" t="s">
        <v>1</v>
      </c>
      <c r="F157" s="238" t="s">
        <v>155</v>
      </c>
      <c r="G157" s="236"/>
      <c r="H157" s="239">
        <v>6.5650000000000004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127</v>
      </c>
      <c r="AU157" s="245" t="s">
        <v>84</v>
      </c>
      <c r="AV157" s="13" t="s">
        <v>84</v>
      </c>
      <c r="AW157" s="13" t="s">
        <v>31</v>
      </c>
      <c r="AX157" s="13" t="s">
        <v>75</v>
      </c>
      <c r="AY157" s="245" t="s">
        <v>117</v>
      </c>
    </row>
    <row r="158" s="13" customFormat="1">
      <c r="A158" s="13"/>
      <c r="B158" s="235"/>
      <c r="C158" s="236"/>
      <c r="D158" s="230" t="s">
        <v>127</v>
      </c>
      <c r="E158" s="237" t="s">
        <v>1</v>
      </c>
      <c r="F158" s="238" t="s">
        <v>156</v>
      </c>
      <c r="G158" s="236"/>
      <c r="H158" s="239">
        <v>6.6699999999999999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127</v>
      </c>
      <c r="AU158" s="245" t="s">
        <v>84</v>
      </c>
      <c r="AV158" s="13" t="s">
        <v>84</v>
      </c>
      <c r="AW158" s="13" t="s">
        <v>31</v>
      </c>
      <c r="AX158" s="13" t="s">
        <v>75</v>
      </c>
      <c r="AY158" s="245" t="s">
        <v>117</v>
      </c>
    </row>
    <row r="159" s="13" customFormat="1">
      <c r="A159" s="13"/>
      <c r="B159" s="235"/>
      <c r="C159" s="236"/>
      <c r="D159" s="230" t="s">
        <v>127</v>
      </c>
      <c r="E159" s="237" t="s">
        <v>1</v>
      </c>
      <c r="F159" s="238" t="s">
        <v>157</v>
      </c>
      <c r="G159" s="236"/>
      <c r="H159" s="239">
        <v>5.8280000000000003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127</v>
      </c>
      <c r="AU159" s="245" t="s">
        <v>84</v>
      </c>
      <c r="AV159" s="13" t="s">
        <v>84</v>
      </c>
      <c r="AW159" s="13" t="s">
        <v>31</v>
      </c>
      <c r="AX159" s="13" t="s">
        <v>75</v>
      </c>
      <c r="AY159" s="245" t="s">
        <v>117</v>
      </c>
    </row>
    <row r="160" s="13" customFormat="1">
      <c r="A160" s="13"/>
      <c r="B160" s="235"/>
      <c r="C160" s="236"/>
      <c r="D160" s="230" t="s">
        <v>127</v>
      </c>
      <c r="E160" s="237" t="s">
        <v>1</v>
      </c>
      <c r="F160" s="238" t="s">
        <v>158</v>
      </c>
      <c r="G160" s="236"/>
      <c r="H160" s="239">
        <v>5.9390000000000001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127</v>
      </c>
      <c r="AU160" s="245" t="s">
        <v>84</v>
      </c>
      <c r="AV160" s="13" t="s">
        <v>84</v>
      </c>
      <c r="AW160" s="13" t="s">
        <v>31</v>
      </c>
      <c r="AX160" s="13" t="s">
        <v>75</v>
      </c>
      <c r="AY160" s="245" t="s">
        <v>117</v>
      </c>
    </row>
    <row r="161" s="13" customFormat="1">
      <c r="A161" s="13"/>
      <c r="B161" s="235"/>
      <c r="C161" s="236"/>
      <c r="D161" s="230" t="s">
        <v>127</v>
      </c>
      <c r="E161" s="237" t="s">
        <v>1</v>
      </c>
      <c r="F161" s="238" t="s">
        <v>159</v>
      </c>
      <c r="G161" s="236"/>
      <c r="H161" s="239">
        <v>4.508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127</v>
      </c>
      <c r="AU161" s="245" t="s">
        <v>84</v>
      </c>
      <c r="AV161" s="13" t="s">
        <v>84</v>
      </c>
      <c r="AW161" s="13" t="s">
        <v>31</v>
      </c>
      <c r="AX161" s="13" t="s">
        <v>75</v>
      </c>
      <c r="AY161" s="245" t="s">
        <v>117</v>
      </c>
    </row>
    <row r="162" s="13" customFormat="1">
      <c r="A162" s="13"/>
      <c r="B162" s="235"/>
      <c r="C162" s="236"/>
      <c r="D162" s="230" t="s">
        <v>127</v>
      </c>
      <c r="E162" s="237" t="s">
        <v>1</v>
      </c>
      <c r="F162" s="238" t="s">
        <v>160</v>
      </c>
      <c r="G162" s="236"/>
      <c r="H162" s="239">
        <v>4.4900000000000002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127</v>
      </c>
      <c r="AU162" s="245" t="s">
        <v>84</v>
      </c>
      <c r="AV162" s="13" t="s">
        <v>84</v>
      </c>
      <c r="AW162" s="13" t="s">
        <v>31</v>
      </c>
      <c r="AX162" s="13" t="s">
        <v>75</v>
      </c>
      <c r="AY162" s="245" t="s">
        <v>117</v>
      </c>
    </row>
    <row r="163" s="13" customFormat="1">
      <c r="A163" s="13"/>
      <c r="B163" s="235"/>
      <c r="C163" s="236"/>
      <c r="D163" s="230" t="s">
        <v>127</v>
      </c>
      <c r="E163" s="237" t="s">
        <v>1</v>
      </c>
      <c r="F163" s="238" t="s">
        <v>161</v>
      </c>
      <c r="G163" s="236"/>
      <c r="H163" s="239">
        <v>5.4530000000000003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127</v>
      </c>
      <c r="AU163" s="245" t="s">
        <v>84</v>
      </c>
      <c r="AV163" s="13" t="s">
        <v>84</v>
      </c>
      <c r="AW163" s="13" t="s">
        <v>31</v>
      </c>
      <c r="AX163" s="13" t="s">
        <v>75</v>
      </c>
      <c r="AY163" s="245" t="s">
        <v>117</v>
      </c>
    </row>
    <row r="164" s="13" customFormat="1">
      <c r="A164" s="13"/>
      <c r="B164" s="235"/>
      <c r="C164" s="236"/>
      <c r="D164" s="230" t="s">
        <v>127</v>
      </c>
      <c r="E164" s="237" t="s">
        <v>1</v>
      </c>
      <c r="F164" s="238" t="s">
        <v>162</v>
      </c>
      <c r="G164" s="236"/>
      <c r="H164" s="239">
        <v>4.3739999999999997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127</v>
      </c>
      <c r="AU164" s="245" t="s">
        <v>84</v>
      </c>
      <c r="AV164" s="13" t="s">
        <v>84</v>
      </c>
      <c r="AW164" s="13" t="s">
        <v>31</v>
      </c>
      <c r="AX164" s="13" t="s">
        <v>75</v>
      </c>
      <c r="AY164" s="245" t="s">
        <v>117</v>
      </c>
    </row>
    <row r="165" s="13" customFormat="1">
      <c r="A165" s="13"/>
      <c r="B165" s="235"/>
      <c r="C165" s="236"/>
      <c r="D165" s="230" t="s">
        <v>127</v>
      </c>
      <c r="E165" s="237" t="s">
        <v>1</v>
      </c>
      <c r="F165" s="238" t="s">
        <v>163</v>
      </c>
      <c r="G165" s="236"/>
      <c r="H165" s="239">
        <v>5.6440000000000001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127</v>
      </c>
      <c r="AU165" s="245" t="s">
        <v>84</v>
      </c>
      <c r="AV165" s="13" t="s">
        <v>84</v>
      </c>
      <c r="AW165" s="13" t="s">
        <v>31</v>
      </c>
      <c r="AX165" s="13" t="s">
        <v>75</v>
      </c>
      <c r="AY165" s="245" t="s">
        <v>117</v>
      </c>
    </row>
    <row r="166" s="13" customFormat="1">
      <c r="A166" s="13"/>
      <c r="B166" s="235"/>
      <c r="C166" s="236"/>
      <c r="D166" s="230" t="s">
        <v>127</v>
      </c>
      <c r="E166" s="237" t="s">
        <v>1</v>
      </c>
      <c r="F166" s="238" t="s">
        <v>164</v>
      </c>
      <c r="G166" s="236"/>
      <c r="H166" s="239">
        <v>5.8499999999999996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127</v>
      </c>
      <c r="AU166" s="245" t="s">
        <v>84</v>
      </c>
      <c r="AV166" s="13" t="s">
        <v>84</v>
      </c>
      <c r="AW166" s="13" t="s">
        <v>31</v>
      </c>
      <c r="AX166" s="13" t="s">
        <v>75</v>
      </c>
      <c r="AY166" s="245" t="s">
        <v>117</v>
      </c>
    </row>
    <row r="167" s="13" customFormat="1">
      <c r="A167" s="13"/>
      <c r="B167" s="235"/>
      <c r="C167" s="236"/>
      <c r="D167" s="230" t="s">
        <v>127</v>
      </c>
      <c r="E167" s="237" t="s">
        <v>1</v>
      </c>
      <c r="F167" s="238" t="s">
        <v>165</v>
      </c>
      <c r="G167" s="236"/>
      <c r="H167" s="239">
        <v>5.8239999999999998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127</v>
      </c>
      <c r="AU167" s="245" t="s">
        <v>84</v>
      </c>
      <c r="AV167" s="13" t="s">
        <v>84</v>
      </c>
      <c r="AW167" s="13" t="s">
        <v>31</v>
      </c>
      <c r="AX167" s="13" t="s">
        <v>75</v>
      </c>
      <c r="AY167" s="245" t="s">
        <v>117</v>
      </c>
    </row>
    <row r="168" s="13" customFormat="1">
      <c r="A168" s="13"/>
      <c r="B168" s="235"/>
      <c r="C168" s="236"/>
      <c r="D168" s="230" t="s">
        <v>127</v>
      </c>
      <c r="E168" s="237" t="s">
        <v>1</v>
      </c>
      <c r="F168" s="238" t="s">
        <v>166</v>
      </c>
      <c r="G168" s="236"/>
      <c r="H168" s="239">
        <v>5.46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127</v>
      </c>
      <c r="AU168" s="245" t="s">
        <v>84</v>
      </c>
      <c r="AV168" s="13" t="s">
        <v>84</v>
      </c>
      <c r="AW168" s="13" t="s">
        <v>31</v>
      </c>
      <c r="AX168" s="13" t="s">
        <v>75</v>
      </c>
      <c r="AY168" s="245" t="s">
        <v>117</v>
      </c>
    </row>
    <row r="169" s="13" customFormat="1">
      <c r="A169" s="13"/>
      <c r="B169" s="235"/>
      <c r="C169" s="236"/>
      <c r="D169" s="230" t="s">
        <v>127</v>
      </c>
      <c r="E169" s="237" t="s">
        <v>1</v>
      </c>
      <c r="F169" s="238" t="s">
        <v>167</v>
      </c>
      <c r="G169" s="236"/>
      <c r="H169" s="239">
        <v>1.0560000000000001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127</v>
      </c>
      <c r="AU169" s="245" t="s">
        <v>84</v>
      </c>
      <c r="AV169" s="13" t="s">
        <v>84</v>
      </c>
      <c r="AW169" s="13" t="s">
        <v>31</v>
      </c>
      <c r="AX169" s="13" t="s">
        <v>75</v>
      </c>
      <c r="AY169" s="245" t="s">
        <v>117</v>
      </c>
    </row>
    <row r="170" s="13" customFormat="1">
      <c r="A170" s="13"/>
      <c r="B170" s="235"/>
      <c r="C170" s="236"/>
      <c r="D170" s="230" t="s">
        <v>127</v>
      </c>
      <c r="E170" s="237" t="s">
        <v>1</v>
      </c>
      <c r="F170" s="238" t="s">
        <v>168</v>
      </c>
      <c r="G170" s="236"/>
      <c r="H170" s="239">
        <v>0.34999999999999998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127</v>
      </c>
      <c r="AU170" s="245" t="s">
        <v>84</v>
      </c>
      <c r="AV170" s="13" t="s">
        <v>84</v>
      </c>
      <c r="AW170" s="13" t="s">
        <v>31</v>
      </c>
      <c r="AX170" s="13" t="s">
        <v>75</v>
      </c>
      <c r="AY170" s="245" t="s">
        <v>117</v>
      </c>
    </row>
    <row r="171" s="13" customFormat="1">
      <c r="A171" s="13"/>
      <c r="B171" s="235"/>
      <c r="C171" s="236"/>
      <c r="D171" s="230" t="s">
        <v>127</v>
      </c>
      <c r="E171" s="237" t="s">
        <v>1</v>
      </c>
      <c r="F171" s="238" t="s">
        <v>169</v>
      </c>
      <c r="G171" s="236"/>
      <c r="H171" s="239">
        <v>0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127</v>
      </c>
      <c r="AU171" s="245" t="s">
        <v>84</v>
      </c>
      <c r="AV171" s="13" t="s">
        <v>84</v>
      </c>
      <c r="AW171" s="13" t="s">
        <v>31</v>
      </c>
      <c r="AX171" s="13" t="s">
        <v>75</v>
      </c>
      <c r="AY171" s="245" t="s">
        <v>117</v>
      </c>
    </row>
    <row r="172" s="13" customFormat="1">
      <c r="A172" s="13"/>
      <c r="B172" s="235"/>
      <c r="C172" s="236"/>
      <c r="D172" s="230" t="s">
        <v>127</v>
      </c>
      <c r="E172" s="237" t="s">
        <v>1</v>
      </c>
      <c r="F172" s="238" t="s">
        <v>170</v>
      </c>
      <c r="G172" s="236"/>
      <c r="H172" s="239">
        <v>0.28000000000000003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127</v>
      </c>
      <c r="AU172" s="245" t="s">
        <v>84</v>
      </c>
      <c r="AV172" s="13" t="s">
        <v>84</v>
      </c>
      <c r="AW172" s="13" t="s">
        <v>31</v>
      </c>
      <c r="AX172" s="13" t="s">
        <v>75</v>
      </c>
      <c r="AY172" s="245" t="s">
        <v>117</v>
      </c>
    </row>
    <row r="173" s="13" customFormat="1">
      <c r="A173" s="13"/>
      <c r="B173" s="235"/>
      <c r="C173" s="236"/>
      <c r="D173" s="230" t="s">
        <v>127</v>
      </c>
      <c r="E173" s="237" t="s">
        <v>1</v>
      </c>
      <c r="F173" s="238" t="s">
        <v>171</v>
      </c>
      <c r="G173" s="236"/>
      <c r="H173" s="239">
        <v>5.0819999999999999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127</v>
      </c>
      <c r="AU173" s="245" t="s">
        <v>84</v>
      </c>
      <c r="AV173" s="13" t="s">
        <v>84</v>
      </c>
      <c r="AW173" s="13" t="s">
        <v>31</v>
      </c>
      <c r="AX173" s="13" t="s">
        <v>75</v>
      </c>
      <c r="AY173" s="245" t="s">
        <v>117</v>
      </c>
    </row>
    <row r="174" s="13" customFormat="1">
      <c r="A174" s="13"/>
      <c r="B174" s="235"/>
      <c r="C174" s="236"/>
      <c r="D174" s="230" t="s">
        <v>127</v>
      </c>
      <c r="E174" s="237" t="s">
        <v>1</v>
      </c>
      <c r="F174" s="238" t="s">
        <v>172</v>
      </c>
      <c r="G174" s="236"/>
      <c r="H174" s="239">
        <v>8.1069999999999993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127</v>
      </c>
      <c r="AU174" s="245" t="s">
        <v>84</v>
      </c>
      <c r="AV174" s="13" t="s">
        <v>84</v>
      </c>
      <c r="AW174" s="13" t="s">
        <v>31</v>
      </c>
      <c r="AX174" s="13" t="s">
        <v>75</v>
      </c>
      <c r="AY174" s="245" t="s">
        <v>117</v>
      </c>
    </row>
    <row r="175" s="13" customFormat="1">
      <c r="A175" s="13"/>
      <c r="B175" s="235"/>
      <c r="C175" s="236"/>
      <c r="D175" s="230" t="s">
        <v>127</v>
      </c>
      <c r="E175" s="237" t="s">
        <v>1</v>
      </c>
      <c r="F175" s="238" t="s">
        <v>173</v>
      </c>
      <c r="G175" s="236"/>
      <c r="H175" s="239">
        <v>7.6559999999999997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127</v>
      </c>
      <c r="AU175" s="245" t="s">
        <v>84</v>
      </c>
      <c r="AV175" s="13" t="s">
        <v>84</v>
      </c>
      <c r="AW175" s="13" t="s">
        <v>31</v>
      </c>
      <c r="AX175" s="13" t="s">
        <v>75</v>
      </c>
      <c r="AY175" s="245" t="s">
        <v>117</v>
      </c>
    </row>
    <row r="176" s="13" customFormat="1">
      <c r="A176" s="13"/>
      <c r="B176" s="235"/>
      <c r="C176" s="236"/>
      <c r="D176" s="230" t="s">
        <v>127</v>
      </c>
      <c r="E176" s="237" t="s">
        <v>1</v>
      </c>
      <c r="F176" s="238" t="s">
        <v>174</v>
      </c>
      <c r="G176" s="236"/>
      <c r="H176" s="239">
        <v>10.000999999999999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127</v>
      </c>
      <c r="AU176" s="245" t="s">
        <v>84</v>
      </c>
      <c r="AV176" s="13" t="s">
        <v>84</v>
      </c>
      <c r="AW176" s="13" t="s">
        <v>31</v>
      </c>
      <c r="AX176" s="13" t="s">
        <v>75</v>
      </c>
      <c r="AY176" s="245" t="s">
        <v>117</v>
      </c>
    </row>
    <row r="177" s="13" customFormat="1">
      <c r="A177" s="13"/>
      <c r="B177" s="235"/>
      <c r="C177" s="236"/>
      <c r="D177" s="230" t="s">
        <v>127</v>
      </c>
      <c r="E177" s="237" t="s">
        <v>1</v>
      </c>
      <c r="F177" s="238" t="s">
        <v>175</v>
      </c>
      <c r="G177" s="236"/>
      <c r="H177" s="239">
        <v>3.4409999999999998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127</v>
      </c>
      <c r="AU177" s="245" t="s">
        <v>84</v>
      </c>
      <c r="AV177" s="13" t="s">
        <v>84</v>
      </c>
      <c r="AW177" s="13" t="s">
        <v>31</v>
      </c>
      <c r="AX177" s="13" t="s">
        <v>75</v>
      </c>
      <c r="AY177" s="245" t="s">
        <v>117</v>
      </c>
    </row>
    <row r="178" s="14" customFormat="1">
      <c r="A178" s="14"/>
      <c r="B178" s="246"/>
      <c r="C178" s="247"/>
      <c r="D178" s="230" t="s">
        <v>127</v>
      </c>
      <c r="E178" s="248" t="s">
        <v>1</v>
      </c>
      <c r="F178" s="249" t="s">
        <v>176</v>
      </c>
      <c r="G178" s="247"/>
      <c r="H178" s="250">
        <v>275.53399999999999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127</v>
      </c>
      <c r="AU178" s="256" t="s">
        <v>84</v>
      </c>
      <c r="AV178" s="14" t="s">
        <v>177</v>
      </c>
      <c r="AW178" s="14" t="s">
        <v>31</v>
      </c>
      <c r="AX178" s="14" t="s">
        <v>75</v>
      </c>
      <c r="AY178" s="256" t="s">
        <v>117</v>
      </c>
    </row>
    <row r="179" s="13" customFormat="1">
      <c r="A179" s="13"/>
      <c r="B179" s="235"/>
      <c r="C179" s="236"/>
      <c r="D179" s="230" t="s">
        <v>127</v>
      </c>
      <c r="E179" s="237" t="s">
        <v>1</v>
      </c>
      <c r="F179" s="238" t="s">
        <v>178</v>
      </c>
      <c r="G179" s="236"/>
      <c r="H179" s="239">
        <v>2755.3400000000001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127</v>
      </c>
      <c r="AU179" s="245" t="s">
        <v>84</v>
      </c>
      <c r="AV179" s="13" t="s">
        <v>84</v>
      </c>
      <c r="AW179" s="13" t="s">
        <v>31</v>
      </c>
      <c r="AX179" s="13" t="s">
        <v>82</v>
      </c>
      <c r="AY179" s="245" t="s">
        <v>117</v>
      </c>
    </row>
    <row r="180" s="2" customFormat="1" ht="24.15" customHeight="1">
      <c r="A180" s="39"/>
      <c r="B180" s="40"/>
      <c r="C180" s="216" t="s">
        <v>84</v>
      </c>
      <c r="D180" s="216" t="s">
        <v>119</v>
      </c>
      <c r="E180" s="217" t="s">
        <v>179</v>
      </c>
      <c r="F180" s="218" t="s">
        <v>180</v>
      </c>
      <c r="G180" s="219" t="s">
        <v>122</v>
      </c>
      <c r="H180" s="220">
        <v>1849.22</v>
      </c>
      <c r="I180" s="221"/>
      <c r="J180" s="222">
        <f>ROUND(I180*H180,2)</f>
        <v>0</v>
      </c>
      <c r="K180" s="223"/>
      <c r="L180" s="45"/>
      <c r="M180" s="224" t="s">
        <v>1</v>
      </c>
      <c r="N180" s="225" t="s">
        <v>40</v>
      </c>
      <c r="O180" s="92"/>
      <c r="P180" s="226">
        <f>O180*H180</f>
        <v>0</v>
      </c>
      <c r="Q180" s="226">
        <v>0</v>
      </c>
      <c r="R180" s="226">
        <f>Q180*H180</f>
        <v>0</v>
      </c>
      <c r="S180" s="226">
        <v>0.29999999999999999</v>
      </c>
      <c r="T180" s="227">
        <f>S180*H180</f>
        <v>554.76599999999996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123</v>
      </c>
      <c r="AT180" s="228" t="s">
        <v>119</v>
      </c>
      <c r="AU180" s="228" t="s">
        <v>84</v>
      </c>
      <c r="AY180" s="18" t="s">
        <v>117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82</v>
      </c>
      <c r="BK180" s="229">
        <f>ROUND(I180*H180,2)</f>
        <v>0</v>
      </c>
      <c r="BL180" s="18" t="s">
        <v>123</v>
      </c>
      <c r="BM180" s="228" t="s">
        <v>181</v>
      </c>
    </row>
    <row r="181" s="2" customFormat="1">
      <c r="A181" s="39"/>
      <c r="B181" s="40"/>
      <c r="C181" s="41"/>
      <c r="D181" s="230" t="s">
        <v>125</v>
      </c>
      <c r="E181" s="41"/>
      <c r="F181" s="231" t="s">
        <v>182</v>
      </c>
      <c r="G181" s="41"/>
      <c r="H181" s="41"/>
      <c r="I181" s="232"/>
      <c r="J181" s="41"/>
      <c r="K181" s="41"/>
      <c r="L181" s="45"/>
      <c r="M181" s="233"/>
      <c r="N181" s="23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125</v>
      </c>
      <c r="AU181" s="18" t="s">
        <v>84</v>
      </c>
    </row>
    <row r="182" s="15" customFormat="1">
      <c r="A182" s="15"/>
      <c r="B182" s="257"/>
      <c r="C182" s="258"/>
      <c r="D182" s="230" t="s">
        <v>127</v>
      </c>
      <c r="E182" s="259" t="s">
        <v>1</v>
      </c>
      <c r="F182" s="260" t="s">
        <v>183</v>
      </c>
      <c r="G182" s="258"/>
      <c r="H182" s="259" t="s">
        <v>1</v>
      </c>
      <c r="I182" s="261"/>
      <c r="J182" s="258"/>
      <c r="K182" s="258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127</v>
      </c>
      <c r="AU182" s="266" t="s">
        <v>84</v>
      </c>
      <c r="AV182" s="15" t="s">
        <v>82</v>
      </c>
      <c r="AW182" s="15" t="s">
        <v>31</v>
      </c>
      <c r="AX182" s="15" t="s">
        <v>75</v>
      </c>
      <c r="AY182" s="266" t="s">
        <v>117</v>
      </c>
    </row>
    <row r="183" s="13" customFormat="1">
      <c r="A183" s="13"/>
      <c r="B183" s="235"/>
      <c r="C183" s="236"/>
      <c r="D183" s="230" t="s">
        <v>127</v>
      </c>
      <c r="E183" s="237" t="s">
        <v>1</v>
      </c>
      <c r="F183" s="238" t="s">
        <v>184</v>
      </c>
      <c r="G183" s="236"/>
      <c r="H183" s="239">
        <v>1359.3800000000001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127</v>
      </c>
      <c r="AU183" s="245" t="s">
        <v>84</v>
      </c>
      <c r="AV183" s="13" t="s">
        <v>84</v>
      </c>
      <c r="AW183" s="13" t="s">
        <v>31</v>
      </c>
      <c r="AX183" s="13" t="s">
        <v>75</v>
      </c>
      <c r="AY183" s="245" t="s">
        <v>117</v>
      </c>
    </row>
    <row r="184" s="13" customFormat="1">
      <c r="A184" s="13"/>
      <c r="B184" s="235"/>
      <c r="C184" s="236"/>
      <c r="D184" s="230" t="s">
        <v>127</v>
      </c>
      <c r="E184" s="237" t="s">
        <v>1</v>
      </c>
      <c r="F184" s="238" t="s">
        <v>185</v>
      </c>
      <c r="G184" s="236"/>
      <c r="H184" s="239">
        <v>80.239999999999995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127</v>
      </c>
      <c r="AU184" s="245" t="s">
        <v>84</v>
      </c>
      <c r="AV184" s="13" t="s">
        <v>84</v>
      </c>
      <c r="AW184" s="13" t="s">
        <v>31</v>
      </c>
      <c r="AX184" s="13" t="s">
        <v>75</v>
      </c>
      <c r="AY184" s="245" t="s">
        <v>117</v>
      </c>
    </row>
    <row r="185" s="13" customFormat="1">
      <c r="A185" s="13"/>
      <c r="B185" s="235"/>
      <c r="C185" s="236"/>
      <c r="D185" s="230" t="s">
        <v>127</v>
      </c>
      <c r="E185" s="237" t="s">
        <v>1</v>
      </c>
      <c r="F185" s="238" t="s">
        <v>186</v>
      </c>
      <c r="G185" s="236"/>
      <c r="H185" s="239">
        <v>409.60000000000002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127</v>
      </c>
      <c r="AU185" s="245" t="s">
        <v>84</v>
      </c>
      <c r="AV185" s="13" t="s">
        <v>84</v>
      </c>
      <c r="AW185" s="13" t="s">
        <v>31</v>
      </c>
      <c r="AX185" s="13" t="s">
        <v>75</v>
      </c>
      <c r="AY185" s="245" t="s">
        <v>117</v>
      </c>
    </row>
    <row r="186" s="16" customFormat="1">
      <c r="A186" s="16"/>
      <c r="B186" s="267"/>
      <c r="C186" s="268"/>
      <c r="D186" s="230" t="s">
        <v>127</v>
      </c>
      <c r="E186" s="269" t="s">
        <v>1</v>
      </c>
      <c r="F186" s="270" t="s">
        <v>187</v>
      </c>
      <c r="G186" s="268"/>
      <c r="H186" s="271">
        <v>1849.22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7" t="s">
        <v>127</v>
      </c>
      <c r="AU186" s="277" t="s">
        <v>84</v>
      </c>
      <c r="AV186" s="16" t="s">
        <v>123</v>
      </c>
      <c r="AW186" s="16" t="s">
        <v>31</v>
      </c>
      <c r="AX186" s="16" t="s">
        <v>82</v>
      </c>
      <c r="AY186" s="277" t="s">
        <v>117</v>
      </c>
    </row>
    <row r="187" s="2" customFormat="1" ht="24.15" customHeight="1">
      <c r="A187" s="39"/>
      <c r="B187" s="40"/>
      <c r="C187" s="216" t="s">
        <v>177</v>
      </c>
      <c r="D187" s="216" t="s">
        <v>119</v>
      </c>
      <c r="E187" s="217" t="s">
        <v>188</v>
      </c>
      <c r="F187" s="218" t="s">
        <v>189</v>
      </c>
      <c r="G187" s="219" t="s">
        <v>122</v>
      </c>
      <c r="H187" s="220">
        <v>1589.72</v>
      </c>
      <c r="I187" s="221"/>
      <c r="J187" s="222">
        <f>ROUND(I187*H187,2)</f>
        <v>0</v>
      </c>
      <c r="K187" s="223"/>
      <c r="L187" s="45"/>
      <c r="M187" s="224" t="s">
        <v>1</v>
      </c>
      <c r="N187" s="225" t="s">
        <v>40</v>
      </c>
      <c r="O187" s="92"/>
      <c r="P187" s="226">
        <f>O187*H187</f>
        <v>0</v>
      </c>
      <c r="Q187" s="226">
        <v>0</v>
      </c>
      <c r="R187" s="226">
        <f>Q187*H187</f>
        <v>0</v>
      </c>
      <c r="S187" s="226">
        <v>0.28999999999999998</v>
      </c>
      <c r="T187" s="227">
        <f>S187*H187</f>
        <v>461.0188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8" t="s">
        <v>123</v>
      </c>
      <c r="AT187" s="228" t="s">
        <v>119</v>
      </c>
      <c r="AU187" s="228" t="s">
        <v>84</v>
      </c>
      <c r="AY187" s="18" t="s">
        <v>117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8" t="s">
        <v>82</v>
      </c>
      <c r="BK187" s="229">
        <f>ROUND(I187*H187,2)</f>
        <v>0</v>
      </c>
      <c r="BL187" s="18" t="s">
        <v>123</v>
      </c>
      <c r="BM187" s="228" t="s">
        <v>190</v>
      </c>
    </row>
    <row r="188" s="2" customFormat="1">
      <c r="A188" s="39"/>
      <c r="B188" s="40"/>
      <c r="C188" s="41"/>
      <c r="D188" s="230" t="s">
        <v>125</v>
      </c>
      <c r="E188" s="41"/>
      <c r="F188" s="231" t="s">
        <v>191</v>
      </c>
      <c r="G188" s="41"/>
      <c r="H188" s="41"/>
      <c r="I188" s="232"/>
      <c r="J188" s="41"/>
      <c r="K188" s="41"/>
      <c r="L188" s="45"/>
      <c r="M188" s="233"/>
      <c r="N188" s="23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125</v>
      </c>
      <c r="AU188" s="18" t="s">
        <v>84</v>
      </c>
    </row>
    <row r="189" s="15" customFormat="1">
      <c r="A189" s="15"/>
      <c r="B189" s="257"/>
      <c r="C189" s="258"/>
      <c r="D189" s="230" t="s">
        <v>127</v>
      </c>
      <c r="E189" s="259" t="s">
        <v>1</v>
      </c>
      <c r="F189" s="260" t="s">
        <v>183</v>
      </c>
      <c r="G189" s="258"/>
      <c r="H189" s="259" t="s">
        <v>1</v>
      </c>
      <c r="I189" s="261"/>
      <c r="J189" s="258"/>
      <c r="K189" s="258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127</v>
      </c>
      <c r="AU189" s="266" t="s">
        <v>84</v>
      </c>
      <c r="AV189" s="15" t="s">
        <v>82</v>
      </c>
      <c r="AW189" s="15" t="s">
        <v>31</v>
      </c>
      <c r="AX189" s="15" t="s">
        <v>75</v>
      </c>
      <c r="AY189" s="266" t="s">
        <v>117</v>
      </c>
    </row>
    <row r="190" s="13" customFormat="1">
      <c r="A190" s="13"/>
      <c r="B190" s="235"/>
      <c r="C190" s="236"/>
      <c r="D190" s="230" t="s">
        <v>127</v>
      </c>
      <c r="E190" s="237" t="s">
        <v>1</v>
      </c>
      <c r="F190" s="238" t="s">
        <v>192</v>
      </c>
      <c r="G190" s="236"/>
      <c r="H190" s="239">
        <v>1175.6800000000001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127</v>
      </c>
      <c r="AU190" s="245" t="s">
        <v>84</v>
      </c>
      <c r="AV190" s="13" t="s">
        <v>84</v>
      </c>
      <c r="AW190" s="13" t="s">
        <v>31</v>
      </c>
      <c r="AX190" s="13" t="s">
        <v>75</v>
      </c>
      <c r="AY190" s="245" t="s">
        <v>117</v>
      </c>
    </row>
    <row r="191" s="13" customFormat="1">
      <c r="A191" s="13"/>
      <c r="B191" s="235"/>
      <c r="C191" s="236"/>
      <c r="D191" s="230" t="s">
        <v>127</v>
      </c>
      <c r="E191" s="237" t="s">
        <v>1</v>
      </c>
      <c r="F191" s="238" t="s">
        <v>193</v>
      </c>
      <c r="G191" s="236"/>
      <c r="H191" s="239">
        <v>68.439999999999998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127</v>
      </c>
      <c r="AU191" s="245" t="s">
        <v>84</v>
      </c>
      <c r="AV191" s="13" t="s">
        <v>84</v>
      </c>
      <c r="AW191" s="13" t="s">
        <v>31</v>
      </c>
      <c r="AX191" s="13" t="s">
        <v>75</v>
      </c>
      <c r="AY191" s="245" t="s">
        <v>117</v>
      </c>
    </row>
    <row r="192" s="13" customFormat="1">
      <c r="A192" s="13"/>
      <c r="B192" s="235"/>
      <c r="C192" s="236"/>
      <c r="D192" s="230" t="s">
        <v>127</v>
      </c>
      <c r="E192" s="237" t="s">
        <v>1</v>
      </c>
      <c r="F192" s="238" t="s">
        <v>194</v>
      </c>
      <c r="G192" s="236"/>
      <c r="H192" s="239">
        <v>345.60000000000002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127</v>
      </c>
      <c r="AU192" s="245" t="s">
        <v>84</v>
      </c>
      <c r="AV192" s="13" t="s">
        <v>84</v>
      </c>
      <c r="AW192" s="13" t="s">
        <v>31</v>
      </c>
      <c r="AX192" s="13" t="s">
        <v>75</v>
      </c>
      <c r="AY192" s="245" t="s">
        <v>117</v>
      </c>
    </row>
    <row r="193" s="16" customFormat="1">
      <c r="A193" s="16"/>
      <c r="B193" s="267"/>
      <c r="C193" s="268"/>
      <c r="D193" s="230" t="s">
        <v>127</v>
      </c>
      <c r="E193" s="269" t="s">
        <v>1</v>
      </c>
      <c r="F193" s="270" t="s">
        <v>187</v>
      </c>
      <c r="G193" s="268"/>
      <c r="H193" s="271">
        <v>1589.72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7" t="s">
        <v>127</v>
      </c>
      <c r="AU193" s="277" t="s">
        <v>84</v>
      </c>
      <c r="AV193" s="16" t="s">
        <v>123</v>
      </c>
      <c r="AW193" s="16" t="s">
        <v>31</v>
      </c>
      <c r="AX193" s="16" t="s">
        <v>82</v>
      </c>
      <c r="AY193" s="277" t="s">
        <v>117</v>
      </c>
    </row>
    <row r="194" s="2" customFormat="1" ht="33" customHeight="1">
      <c r="A194" s="39"/>
      <c r="B194" s="40"/>
      <c r="C194" s="216" t="s">
        <v>123</v>
      </c>
      <c r="D194" s="216" t="s">
        <v>119</v>
      </c>
      <c r="E194" s="217" t="s">
        <v>195</v>
      </c>
      <c r="F194" s="218" t="s">
        <v>196</v>
      </c>
      <c r="G194" s="219" t="s">
        <v>197</v>
      </c>
      <c r="H194" s="220">
        <v>1261.596</v>
      </c>
      <c r="I194" s="221"/>
      <c r="J194" s="222">
        <f>ROUND(I194*H194,2)</f>
        <v>0</v>
      </c>
      <c r="K194" s="223"/>
      <c r="L194" s="45"/>
      <c r="M194" s="224" t="s">
        <v>1</v>
      </c>
      <c r="N194" s="225" t="s">
        <v>40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123</v>
      </c>
      <c r="AT194" s="228" t="s">
        <v>119</v>
      </c>
      <c r="AU194" s="228" t="s">
        <v>84</v>
      </c>
      <c r="AY194" s="18" t="s">
        <v>117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82</v>
      </c>
      <c r="BK194" s="229">
        <f>ROUND(I194*H194,2)</f>
        <v>0</v>
      </c>
      <c r="BL194" s="18" t="s">
        <v>123</v>
      </c>
      <c r="BM194" s="228" t="s">
        <v>198</v>
      </c>
    </row>
    <row r="195" s="2" customFormat="1">
      <c r="A195" s="39"/>
      <c r="B195" s="40"/>
      <c r="C195" s="41"/>
      <c r="D195" s="230" t="s">
        <v>125</v>
      </c>
      <c r="E195" s="41"/>
      <c r="F195" s="231" t="s">
        <v>199</v>
      </c>
      <c r="G195" s="41"/>
      <c r="H195" s="41"/>
      <c r="I195" s="232"/>
      <c r="J195" s="41"/>
      <c r="K195" s="41"/>
      <c r="L195" s="45"/>
      <c r="M195" s="233"/>
      <c r="N195" s="23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125</v>
      </c>
      <c r="AU195" s="18" t="s">
        <v>84</v>
      </c>
    </row>
    <row r="196" s="13" customFormat="1">
      <c r="A196" s="13"/>
      <c r="B196" s="235"/>
      <c r="C196" s="236"/>
      <c r="D196" s="230" t="s">
        <v>127</v>
      </c>
      <c r="E196" s="237" t="s">
        <v>1</v>
      </c>
      <c r="F196" s="238" t="s">
        <v>200</v>
      </c>
      <c r="G196" s="236"/>
      <c r="H196" s="239">
        <v>1261.596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127</v>
      </c>
      <c r="AU196" s="245" t="s">
        <v>84</v>
      </c>
      <c r="AV196" s="13" t="s">
        <v>84</v>
      </c>
      <c r="AW196" s="13" t="s">
        <v>31</v>
      </c>
      <c r="AX196" s="13" t="s">
        <v>82</v>
      </c>
      <c r="AY196" s="245" t="s">
        <v>117</v>
      </c>
    </row>
    <row r="197" s="2" customFormat="1" ht="37.8" customHeight="1">
      <c r="A197" s="39"/>
      <c r="B197" s="40"/>
      <c r="C197" s="216" t="s">
        <v>201</v>
      </c>
      <c r="D197" s="216" t="s">
        <v>119</v>
      </c>
      <c r="E197" s="217" t="s">
        <v>202</v>
      </c>
      <c r="F197" s="218" t="s">
        <v>203</v>
      </c>
      <c r="G197" s="219" t="s">
        <v>197</v>
      </c>
      <c r="H197" s="220">
        <v>1261.596</v>
      </c>
      <c r="I197" s="221"/>
      <c r="J197" s="222">
        <f>ROUND(I197*H197,2)</f>
        <v>0</v>
      </c>
      <c r="K197" s="223"/>
      <c r="L197" s="45"/>
      <c r="M197" s="224" t="s">
        <v>1</v>
      </c>
      <c r="N197" s="225" t="s">
        <v>40</v>
      </c>
      <c r="O197" s="92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123</v>
      </c>
      <c r="AT197" s="228" t="s">
        <v>119</v>
      </c>
      <c r="AU197" s="228" t="s">
        <v>84</v>
      </c>
      <c r="AY197" s="18" t="s">
        <v>117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82</v>
      </c>
      <c r="BK197" s="229">
        <f>ROUND(I197*H197,2)</f>
        <v>0</v>
      </c>
      <c r="BL197" s="18" t="s">
        <v>123</v>
      </c>
      <c r="BM197" s="228" t="s">
        <v>204</v>
      </c>
    </row>
    <row r="198" s="2" customFormat="1">
      <c r="A198" s="39"/>
      <c r="B198" s="40"/>
      <c r="C198" s="41"/>
      <c r="D198" s="230" t="s">
        <v>125</v>
      </c>
      <c r="E198" s="41"/>
      <c r="F198" s="231" t="s">
        <v>205</v>
      </c>
      <c r="G198" s="41"/>
      <c r="H198" s="41"/>
      <c r="I198" s="232"/>
      <c r="J198" s="41"/>
      <c r="K198" s="41"/>
      <c r="L198" s="45"/>
      <c r="M198" s="233"/>
      <c r="N198" s="23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125</v>
      </c>
      <c r="AU198" s="18" t="s">
        <v>84</v>
      </c>
    </row>
    <row r="199" s="15" customFormat="1">
      <c r="A199" s="15"/>
      <c r="B199" s="257"/>
      <c r="C199" s="258"/>
      <c r="D199" s="230" t="s">
        <v>127</v>
      </c>
      <c r="E199" s="259" t="s">
        <v>1</v>
      </c>
      <c r="F199" s="260" t="s">
        <v>206</v>
      </c>
      <c r="G199" s="258"/>
      <c r="H199" s="259" t="s">
        <v>1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127</v>
      </c>
      <c r="AU199" s="266" t="s">
        <v>84</v>
      </c>
      <c r="AV199" s="15" t="s">
        <v>82</v>
      </c>
      <c r="AW199" s="15" t="s">
        <v>31</v>
      </c>
      <c r="AX199" s="15" t="s">
        <v>75</v>
      </c>
      <c r="AY199" s="266" t="s">
        <v>117</v>
      </c>
    </row>
    <row r="200" s="15" customFormat="1">
      <c r="A200" s="15"/>
      <c r="B200" s="257"/>
      <c r="C200" s="258"/>
      <c r="D200" s="230" t="s">
        <v>127</v>
      </c>
      <c r="E200" s="259" t="s">
        <v>1</v>
      </c>
      <c r="F200" s="260" t="s">
        <v>207</v>
      </c>
      <c r="G200" s="258"/>
      <c r="H200" s="259" t="s">
        <v>1</v>
      </c>
      <c r="I200" s="261"/>
      <c r="J200" s="258"/>
      <c r="K200" s="258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127</v>
      </c>
      <c r="AU200" s="266" t="s">
        <v>84</v>
      </c>
      <c r="AV200" s="15" t="s">
        <v>82</v>
      </c>
      <c r="AW200" s="15" t="s">
        <v>31</v>
      </c>
      <c r="AX200" s="15" t="s">
        <v>75</v>
      </c>
      <c r="AY200" s="266" t="s">
        <v>117</v>
      </c>
    </row>
    <row r="201" s="13" customFormat="1">
      <c r="A201" s="13"/>
      <c r="B201" s="235"/>
      <c r="C201" s="236"/>
      <c r="D201" s="230" t="s">
        <v>127</v>
      </c>
      <c r="E201" s="237" t="s">
        <v>1</v>
      </c>
      <c r="F201" s="238" t="s">
        <v>208</v>
      </c>
      <c r="G201" s="236"/>
      <c r="H201" s="239">
        <v>9.3010000000000002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127</v>
      </c>
      <c r="AU201" s="245" t="s">
        <v>84</v>
      </c>
      <c r="AV201" s="13" t="s">
        <v>84</v>
      </c>
      <c r="AW201" s="13" t="s">
        <v>31</v>
      </c>
      <c r="AX201" s="13" t="s">
        <v>75</v>
      </c>
      <c r="AY201" s="245" t="s">
        <v>117</v>
      </c>
    </row>
    <row r="202" s="13" customFormat="1">
      <c r="A202" s="13"/>
      <c r="B202" s="235"/>
      <c r="C202" s="236"/>
      <c r="D202" s="230" t="s">
        <v>127</v>
      </c>
      <c r="E202" s="237" t="s">
        <v>1</v>
      </c>
      <c r="F202" s="238" t="s">
        <v>209</v>
      </c>
      <c r="G202" s="236"/>
      <c r="H202" s="239">
        <v>28.795000000000002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127</v>
      </c>
      <c r="AU202" s="245" t="s">
        <v>84</v>
      </c>
      <c r="AV202" s="13" t="s">
        <v>84</v>
      </c>
      <c r="AW202" s="13" t="s">
        <v>31</v>
      </c>
      <c r="AX202" s="13" t="s">
        <v>75</v>
      </c>
      <c r="AY202" s="245" t="s">
        <v>117</v>
      </c>
    </row>
    <row r="203" s="13" customFormat="1">
      <c r="A203" s="13"/>
      <c r="B203" s="235"/>
      <c r="C203" s="236"/>
      <c r="D203" s="230" t="s">
        <v>127</v>
      </c>
      <c r="E203" s="237" t="s">
        <v>1</v>
      </c>
      <c r="F203" s="238" t="s">
        <v>210</v>
      </c>
      <c r="G203" s="236"/>
      <c r="H203" s="239">
        <v>27.559000000000001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127</v>
      </c>
      <c r="AU203" s="245" t="s">
        <v>84</v>
      </c>
      <c r="AV203" s="13" t="s">
        <v>84</v>
      </c>
      <c r="AW203" s="13" t="s">
        <v>31</v>
      </c>
      <c r="AX203" s="13" t="s">
        <v>75</v>
      </c>
      <c r="AY203" s="245" t="s">
        <v>117</v>
      </c>
    </row>
    <row r="204" s="13" customFormat="1">
      <c r="A204" s="13"/>
      <c r="B204" s="235"/>
      <c r="C204" s="236"/>
      <c r="D204" s="230" t="s">
        <v>127</v>
      </c>
      <c r="E204" s="237" t="s">
        <v>1</v>
      </c>
      <c r="F204" s="238" t="s">
        <v>211</v>
      </c>
      <c r="G204" s="236"/>
      <c r="H204" s="239">
        <v>26.273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127</v>
      </c>
      <c r="AU204" s="245" t="s">
        <v>84</v>
      </c>
      <c r="AV204" s="13" t="s">
        <v>84</v>
      </c>
      <c r="AW204" s="13" t="s">
        <v>31</v>
      </c>
      <c r="AX204" s="13" t="s">
        <v>75</v>
      </c>
      <c r="AY204" s="245" t="s">
        <v>117</v>
      </c>
    </row>
    <row r="205" s="13" customFormat="1">
      <c r="A205" s="13"/>
      <c r="B205" s="235"/>
      <c r="C205" s="236"/>
      <c r="D205" s="230" t="s">
        <v>127</v>
      </c>
      <c r="E205" s="237" t="s">
        <v>1</v>
      </c>
      <c r="F205" s="238" t="s">
        <v>212</v>
      </c>
      <c r="G205" s="236"/>
      <c r="H205" s="239">
        <v>29.138000000000002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127</v>
      </c>
      <c r="AU205" s="245" t="s">
        <v>84</v>
      </c>
      <c r="AV205" s="13" t="s">
        <v>84</v>
      </c>
      <c r="AW205" s="13" t="s">
        <v>31</v>
      </c>
      <c r="AX205" s="13" t="s">
        <v>75</v>
      </c>
      <c r="AY205" s="245" t="s">
        <v>117</v>
      </c>
    </row>
    <row r="206" s="13" customFormat="1">
      <c r="A206" s="13"/>
      <c r="B206" s="235"/>
      <c r="C206" s="236"/>
      <c r="D206" s="230" t="s">
        <v>127</v>
      </c>
      <c r="E206" s="237" t="s">
        <v>1</v>
      </c>
      <c r="F206" s="238" t="s">
        <v>213</v>
      </c>
      <c r="G206" s="236"/>
      <c r="H206" s="239">
        <v>29.260000000000002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127</v>
      </c>
      <c r="AU206" s="245" t="s">
        <v>84</v>
      </c>
      <c r="AV206" s="13" t="s">
        <v>84</v>
      </c>
      <c r="AW206" s="13" t="s">
        <v>31</v>
      </c>
      <c r="AX206" s="13" t="s">
        <v>75</v>
      </c>
      <c r="AY206" s="245" t="s">
        <v>117</v>
      </c>
    </row>
    <row r="207" s="13" customFormat="1">
      <c r="A207" s="13"/>
      <c r="B207" s="235"/>
      <c r="C207" s="236"/>
      <c r="D207" s="230" t="s">
        <v>127</v>
      </c>
      <c r="E207" s="237" t="s">
        <v>1</v>
      </c>
      <c r="F207" s="238" t="s">
        <v>214</v>
      </c>
      <c r="G207" s="236"/>
      <c r="H207" s="239">
        <v>34.159999999999997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127</v>
      </c>
      <c r="AU207" s="245" t="s">
        <v>84</v>
      </c>
      <c r="AV207" s="13" t="s">
        <v>84</v>
      </c>
      <c r="AW207" s="13" t="s">
        <v>31</v>
      </c>
      <c r="AX207" s="13" t="s">
        <v>75</v>
      </c>
      <c r="AY207" s="245" t="s">
        <v>117</v>
      </c>
    </row>
    <row r="208" s="13" customFormat="1">
      <c r="A208" s="13"/>
      <c r="B208" s="235"/>
      <c r="C208" s="236"/>
      <c r="D208" s="230" t="s">
        <v>127</v>
      </c>
      <c r="E208" s="237" t="s">
        <v>1</v>
      </c>
      <c r="F208" s="238" t="s">
        <v>215</v>
      </c>
      <c r="G208" s="236"/>
      <c r="H208" s="239">
        <v>35.652000000000001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127</v>
      </c>
      <c r="AU208" s="245" t="s">
        <v>84</v>
      </c>
      <c r="AV208" s="13" t="s">
        <v>84</v>
      </c>
      <c r="AW208" s="13" t="s">
        <v>31</v>
      </c>
      <c r="AX208" s="13" t="s">
        <v>75</v>
      </c>
      <c r="AY208" s="245" t="s">
        <v>117</v>
      </c>
    </row>
    <row r="209" s="13" customFormat="1">
      <c r="A209" s="13"/>
      <c r="B209" s="235"/>
      <c r="C209" s="236"/>
      <c r="D209" s="230" t="s">
        <v>127</v>
      </c>
      <c r="E209" s="237" t="s">
        <v>1</v>
      </c>
      <c r="F209" s="238" t="s">
        <v>216</v>
      </c>
      <c r="G209" s="236"/>
      <c r="H209" s="239">
        <v>27.872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127</v>
      </c>
      <c r="AU209" s="245" t="s">
        <v>84</v>
      </c>
      <c r="AV209" s="13" t="s">
        <v>84</v>
      </c>
      <c r="AW209" s="13" t="s">
        <v>31</v>
      </c>
      <c r="AX209" s="13" t="s">
        <v>75</v>
      </c>
      <c r="AY209" s="245" t="s">
        <v>117</v>
      </c>
    </row>
    <row r="210" s="13" customFormat="1">
      <c r="A210" s="13"/>
      <c r="B210" s="235"/>
      <c r="C210" s="236"/>
      <c r="D210" s="230" t="s">
        <v>127</v>
      </c>
      <c r="E210" s="237" t="s">
        <v>1</v>
      </c>
      <c r="F210" s="238" t="s">
        <v>217</v>
      </c>
      <c r="G210" s="236"/>
      <c r="H210" s="239">
        <v>21.670000000000002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127</v>
      </c>
      <c r="AU210" s="245" t="s">
        <v>84</v>
      </c>
      <c r="AV210" s="13" t="s">
        <v>84</v>
      </c>
      <c r="AW210" s="13" t="s">
        <v>31</v>
      </c>
      <c r="AX210" s="13" t="s">
        <v>75</v>
      </c>
      <c r="AY210" s="245" t="s">
        <v>117</v>
      </c>
    </row>
    <row r="211" s="13" customFormat="1">
      <c r="A211" s="13"/>
      <c r="B211" s="235"/>
      <c r="C211" s="236"/>
      <c r="D211" s="230" t="s">
        <v>127</v>
      </c>
      <c r="E211" s="237" t="s">
        <v>1</v>
      </c>
      <c r="F211" s="238" t="s">
        <v>218</v>
      </c>
      <c r="G211" s="236"/>
      <c r="H211" s="239">
        <v>19.763999999999999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127</v>
      </c>
      <c r="AU211" s="245" t="s">
        <v>84</v>
      </c>
      <c r="AV211" s="13" t="s">
        <v>84</v>
      </c>
      <c r="AW211" s="13" t="s">
        <v>31</v>
      </c>
      <c r="AX211" s="13" t="s">
        <v>75</v>
      </c>
      <c r="AY211" s="245" t="s">
        <v>117</v>
      </c>
    </row>
    <row r="212" s="13" customFormat="1">
      <c r="A212" s="13"/>
      <c r="B212" s="235"/>
      <c r="C212" s="236"/>
      <c r="D212" s="230" t="s">
        <v>127</v>
      </c>
      <c r="E212" s="237" t="s">
        <v>1</v>
      </c>
      <c r="F212" s="238" t="s">
        <v>219</v>
      </c>
      <c r="G212" s="236"/>
      <c r="H212" s="239">
        <v>20.928000000000001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127</v>
      </c>
      <c r="AU212" s="245" t="s">
        <v>84</v>
      </c>
      <c r="AV212" s="13" t="s">
        <v>84</v>
      </c>
      <c r="AW212" s="13" t="s">
        <v>31</v>
      </c>
      <c r="AX212" s="13" t="s">
        <v>75</v>
      </c>
      <c r="AY212" s="245" t="s">
        <v>117</v>
      </c>
    </row>
    <row r="213" s="13" customFormat="1">
      <c r="A213" s="13"/>
      <c r="B213" s="235"/>
      <c r="C213" s="236"/>
      <c r="D213" s="230" t="s">
        <v>127</v>
      </c>
      <c r="E213" s="237" t="s">
        <v>1</v>
      </c>
      <c r="F213" s="238" t="s">
        <v>220</v>
      </c>
      <c r="G213" s="236"/>
      <c r="H213" s="239">
        <v>22.939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127</v>
      </c>
      <c r="AU213" s="245" t="s">
        <v>84</v>
      </c>
      <c r="AV213" s="13" t="s">
        <v>84</v>
      </c>
      <c r="AW213" s="13" t="s">
        <v>31</v>
      </c>
      <c r="AX213" s="13" t="s">
        <v>75</v>
      </c>
      <c r="AY213" s="245" t="s">
        <v>117</v>
      </c>
    </row>
    <row r="214" s="13" customFormat="1">
      <c r="A214" s="13"/>
      <c r="B214" s="235"/>
      <c r="C214" s="236"/>
      <c r="D214" s="230" t="s">
        <v>127</v>
      </c>
      <c r="E214" s="237" t="s">
        <v>1</v>
      </c>
      <c r="F214" s="238" t="s">
        <v>221</v>
      </c>
      <c r="G214" s="236"/>
      <c r="H214" s="239">
        <v>23.058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127</v>
      </c>
      <c r="AU214" s="245" t="s">
        <v>84</v>
      </c>
      <c r="AV214" s="13" t="s">
        <v>84</v>
      </c>
      <c r="AW214" s="13" t="s">
        <v>31</v>
      </c>
      <c r="AX214" s="13" t="s">
        <v>75</v>
      </c>
      <c r="AY214" s="245" t="s">
        <v>117</v>
      </c>
    </row>
    <row r="215" s="13" customFormat="1">
      <c r="A215" s="13"/>
      <c r="B215" s="235"/>
      <c r="C215" s="236"/>
      <c r="D215" s="230" t="s">
        <v>127</v>
      </c>
      <c r="E215" s="237" t="s">
        <v>1</v>
      </c>
      <c r="F215" s="238" t="s">
        <v>222</v>
      </c>
      <c r="G215" s="236"/>
      <c r="H215" s="239">
        <v>18.081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127</v>
      </c>
      <c r="AU215" s="245" t="s">
        <v>84</v>
      </c>
      <c r="AV215" s="13" t="s">
        <v>84</v>
      </c>
      <c r="AW215" s="13" t="s">
        <v>31</v>
      </c>
      <c r="AX215" s="13" t="s">
        <v>75</v>
      </c>
      <c r="AY215" s="245" t="s">
        <v>117</v>
      </c>
    </row>
    <row r="216" s="13" customFormat="1">
      <c r="A216" s="13"/>
      <c r="B216" s="235"/>
      <c r="C216" s="236"/>
      <c r="D216" s="230" t="s">
        <v>127</v>
      </c>
      <c r="E216" s="237" t="s">
        <v>1</v>
      </c>
      <c r="F216" s="238" t="s">
        <v>223</v>
      </c>
      <c r="G216" s="236"/>
      <c r="H216" s="239">
        <v>23.785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127</v>
      </c>
      <c r="AU216" s="245" t="s">
        <v>84</v>
      </c>
      <c r="AV216" s="13" t="s">
        <v>84</v>
      </c>
      <c r="AW216" s="13" t="s">
        <v>31</v>
      </c>
      <c r="AX216" s="13" t="s">
        <v>75</v>
      </c>
      <c r="AY216" s="245" t="s">
        <v>117</v>
      </c>
    </row>
    <row r="217" s="13" customFormat="1">
      <c r="A217" s="13"/>
      <c r="B217" s="235"/>
      <c r="C217" s="236"/>
      <c r="D217" s="230" t="s">
        <v>127</v>
      </c>
      <c r="E217" s="237" t="s">
        <v>1</v>
      </c>
      <c r="F217" s="238" t="s">
        <v>224</v>
      </c>
      <c r="G217" s="236"/>
      <c r="H217" s="239">
        <v>26.077999999999999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127</v>
      </c>
      <c r="AU217" s="245" t="s">
        <v>84</v>
      </c>
      <c r="AV217" s="13" t="s">
        <v>84</v>
      </c>
      <c r="AW217" s="13" t="s">
        <v>31</v>
      </c>
      <c r="AX217" s="13" t="s">
        <v>75</v>
      </c>
      <c r="AY217" s="245" t="s">
        <v>117</v>
      </c>
    </row>
    <row r="218" s="13" customFormat="1">
      <c r="A218" s="13"/>
      <c r="B218" s="235"/>
      <c r="C218" s="236"/>
      <c r="D218" s="230" t="s">
        <v>127</v>
      </c>
      <c r="E218" s="237" t="s">
        <v>1</v>
      </c>
      <c r="F218" s="238" t="s">
        <v>225</v>
      </c>
      <c r="G218" s="236"/>
      <c r="H218" s="239">
        <v>27.888000000000002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127</v>
      </c>
      <c r="AU218" s="245" t="s">
        <v>84</v>
      </c>
      <c r="AV218" s="13" t="s">
        <v>84</v>
      </c>
      <c r="AW218" s="13" t="s">
        <v>31</v>
      </c>
      <c r="AX218" s="13" t="s">
        <v>75</v>
      </c>
      <c r="AY218" s="245" t="s">
        <v>117</v>
      </c>
    </row>
    <row r="219" s="13" customFormat="1">
      <c r="A219" s="13"/>
      <c r="B219" s="235"/>
      <c r="C219" s="236"/>
      <c r="D219" s="230" t="s">
        <v>127</v>
      </c>
      <c r="E219" s="237" t="s">
        <v>1</v>
      </c>
      <c r="F219" s="238" t="s">
        <v>226</v>
      </c>
      <c r="G219" s="236"/>
      <c r="H219" s="239">
        <v>41.256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127</v>
      </c>
      <c r="AU219" s="245" t="s">
        <v>84</v>
      </c>
      <c r="AV219" s="13" t="s">
        <v>84</v>
      </c>
      <c r="AW219" s="13" t="s">
        <v>31</v>
      </c>
      <c r="AX219" s="13" t="s">
        <v>75</v>
      </c>
      <c r="AY219" s="245" t="s">
        <v>117</v>
      </c>
    </row>
    <row r="220" s="13" customFormat="1">
      <c r="A220" s="13"/>
      <c r="B220" s="235"/>
      <c r="C220" s="236"/>
      <c r="D220" s="230" t="s">
        <v>127</v>
      </c>
      <c r="E220" s="237" t="s">
        <v>1</v>
      </c>
      <c r="F220" s="238" t="s">
        <v>227</v>
      </c>
      <c r="G220" s="236"/>
      <c r="H220" s="239">
        <v>39.182000000000002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127</v>
      </c>
      <c r="AU220" s="245" t="s">
        <v>84</v>
      </c>
      <c r="AV220" s="13" t="s">
        <v>84</v>
      </c>
      <c r="AW220" s="13" t="s">
        <v>31</v>
      </c>
      <c r="AX220" s="13" t="s">
        <v>75</v>
      </c>
      <c r="AY220" s="245" t="s">
        <v>117</v>
      </c>
    </row>
    <row r="221" s="13" customFormat="1">
      <c r="A221" s="13"/>
      <c r="B221" s="235"/>
      <c r="C221" s="236"/>
      <c r="D221" s="230" t="s">
        <v>127</v>
      </c>
      <c r="E221" s="237" t="s">
        <v>1</v>
      </c>
      <c r="F221" s="238" t="s">
        <v>228</v>
      </c>
      <c r="G221" s="236"/>
      <c r="H221" s="239">
        <v>31.036999999999999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127</v>
      </c>
      <c r="AU221" s="245" t="s">
        <v>84</v>
      </c>
      <c r="AV221" s="13" t="s">
        <v>84</v>
      </c>
      <c r="AW221" s="13" t="s">
        <v>31</v>
      </c>
      <c r="AX221" s="13" t="s">
        <v>75</v>
      </c>
      <c r="AY221" s="245" t="s">
        <v>117</v>
      </c>
    </row>
    <row r="222" s="13" customFormat="1">
      <c r="A222" s="13"/>
      <c r="B222" s="235"/>
      <c r="C222" s="236"/>
      <c r="D222" s="230" t="s">
        <v>127</v>
      </c>
      <c r="E222" s="237" t="s">
        <v>1</v>
      </c>
      <c r="F222" s="238" t="s">
        <v>229</v>
      </c>
      <c r="G222" s="236"/>
      <c r="H222" s="239">
        <v>35.707999999999998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127</v>
      </c>
      <c r="AU222" s="245" t="s">
        <v>84</v>
      </c>
      <c r="AV222" s="13" t="s">
        <v>84</v>
      </c>
      <c r="AW222" s="13" t="s">
        <v>31</v>
      </c>
      <c r="AX222" s="13" t="s">
        <v>75</v>
      </c>
      <c r="AY222" s="245" t="s">
        <v>117</v>
      </c>
    </row>
    <row r="223" s="13" customFormat="1">
      <c r="A223" s="13"/>
      <c r="B223" s="235"/>
      <c r="C223" s="236"/>
      <c r="D223" s="230" t="s">
        <v>127</v>
      </c>
      <c r="E223" s="237" t="s">
        <v>1</v>
      </c>
      <c r="F223" s="238" t="s">
        <v>230</v>
      </c>
      <c r="G223" s="236"/>
      <c r="H223" s="239">
        <v>30.317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127</v>
      </c>
      <c r="AU223" s="245" t="s">
        <v>84</v>
      </c>
      <c r="AV223" s="13" t="s">
        <v>84</v>
      </c>
      <c r="AW223" s="13" t="s">
        <v>31</v>
      </c>
      <c r="AX223" s="13" t="s">
        <v>75</v>
      </c>
      <c r="AY223" s="245" t="s">
        <v>117</v>
      </c>
    </row>
    <row r="224" s="13" customFormat="1">
      <c r="A224" s="13"/>
      <c r="B224" s="235"/>
      <c r="C224" s="236"/>
      <c r="D224" s="230" t="s">
        <v>127</v>
      </c>
      <c r="E224" s="237" t="s">
        <v>1</v>
      </c>
      <c r="F224" s="238" t="s">
        <v>231</v>
      </c>
      <c r="G224" s="236"/>
      <c r="H224" s="239">
        <v>25.751999999999999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127</v>
      </c>
      <c r="AU224" s="245" t="s">
        <v>84</v>
      </c>
      <c r="AV224" s="13" t="s">
        <v>84</v>
      </c>
      <c r="AW224" s="13" t="s">
        <v>31</v>
      </c>
      <c r="AX224" s="13" t="s">
        <v>75</v>
      </c>
      <c r="AY224" s="245" t="s">
        <v>117</v>
      </c>
    </row>
    <row r="225" s="13" customFormat="1">
      <c r="A225" s="13"/>
      <c r="B225" s="235"/>
      <c r="C225" s="236"/>
      <c r="D225" s="230" t="s">
        <v>127</v>
      </c>
      <c r="E225" s="237" t="s">
        <v>1</v>
      </c>
      <c r="F225" s="238" t="s">
        <v>232</v>
      </c>
      <c r="G225" s="236"/>
      <c r="H225" s="239">
        <v>24.603000000000002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127</v>
      </c>
      <c r="AU225" s="245" t="s">
        <v>84</v>
      </c>
      <c r="AV225" s="13" t="s">
        <v>84</v>
      </c>
      <c r="AW225" s="13" t="s">
        <v>31</v>
      </c>
      <c r="AX225" s="13" t="s">
        <v>75</v>
      </c>
      <c r="AY225" s="245" t="s">
        <v>117</v>
      </c>
    </row>
    <row r="226" s="13" customFormat="1">
      <c r="A226" s="13"/>
      <c r="B226" s="235"/>
      <c r="C226" s="236"/>
      <c r="D226" s="230" t="s">
        <v>127</v>
      </c>
      <c r="E226" s="237" t="s">
        <v>1</v>
      </c>
      <c r="F226" s="238" t="s">
        <v>233</v>
      </c>
      <c r="G226" s="236"/>
      <c r="H226" s="239">
        <v>24.875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127</v>
      </c>
      <c r="AU226" s="245" t="s">
        <v>84</v>
      </c>
      <c r="AV226" s="13" t="s">
        <v>84</v>
      </c>
      <c r="AW226" s="13" t="s">
        <v>31</v>
      </c>
      <c r="AX226" s="13" t="s">
        <v>75</v>
      </c>
      <c r="AY226" s="245" t="s">
        <v>117</v>
      </c>
    </row>
    <row r="227" s="13" customFormat="1">
      <c r="A227" s="13"/>
      <c r="B227" s="235"/>
      <c r="C227" s="236"/>
      <c r="D227" s="230" t="s">
        <v>127</v>
      </c>
      <c r="E227" s="237" t="s">
        <v>1</v>
      </c>
      <c r="F227" s="238" t="s">
        <v>234</v>
      </c>
      <c r="G227" s="236"/>
      <c r="H227" s="239">
        <v>25.974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127</v>
      </c>
      <c r="AU227" s="245" t="s">
        <v>84</v>
      </c>
      <c r="AV227" s="13" t="s">
        <v>84</v>
      </c>
      <c r="AW227" s="13" t="s">
        <v>31</v>
      </c>
      <c r="AX227" s="13" t="s">
        <v>75</v>
      </c>
      <c r="AY227" s="245" t="s">
        <v>117</v>
      </c>
    </row>
    <row r="228" s="13" customFormat="1">
      <c r="A228" s="13"/>
      <c r="B228" s="235"/>
      <c r="C228" s="236"/>
      <c r="D228" s="230" t="s">
        <v>127</v>
      </c>
      <c r="E228" s="237" t="s">
        <v>1</v>
      </c>
      <c r="F228" s="238" t="s">
        <v>235</v>
      </c>
      <c r="G228" s="236"/>
      <c r="H228" s="239">
        <v>23.431999999999999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127</v>
      </c>
      <c r="AU228" s="245" t="s">
        <v>84</v>
      </c>
      <c r="AV228" s="13" t="s">
        <v>84</v>
      </c>
      <c r="AW228" s="13" t="s">
        <v>31</v>
      </c>
      <c r="AX228" s="13" t="s">
        <v>75</v>
      </c>
      <c r="AY228" s="245" t="s">
        <v>117</v>
      </c>
    </row>
    <row r="229" s="13" customFormat="1">
      <c r="A229" s="13"/>
      <c r="B229" s="235"/>
      <c r="C229" s="236"/>
      <c r="D229" s="230" t="s">
        <v>127</v>
      </c>
      <c r="E229" s="237" t="s">
        <v>1</v>
      </c>
      <c r="F229" s="238" t="s">
        <v>236</v>
      </c>
      <c r="G229" s="236"/>
      <c r="H229" s="239">
        <v>23.460000000000001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127</v>
      </c>
      <c r="AU229" s="245" t="s">
        <v>84</v>
      </c>
      <c r="AV229" s="13" t="s">
        <v>84</v>
      </c>
      <c r="AW229" s="13" t="s">
        <v>31</v>
      </c>
      <c r="AX229" s="13" t="s">
        <v>75</v>
      </c>
      <c r="AY229" s="245" t="s">
        <v>117</v>
      </c>
    </row>
    <row r="230" s="13" customFormat="1">
      <c r="A230" s="13"/>
      <c r="B230" s="235"/>
      <c r="C230" s="236"/>
      <c r="D230" s="230" t="s">
        <v>127</v>
      </c>
      <c r="E230" s="237" t="s">
        <v>1</v>
      </c>
      <c r="F230" s="238" t="s">
        <v>237</v>
      </c>
      <c r="G230" s="236"/>
      <c r="H230" s="239">
        <v>19.530000000000001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127</v>
      </c>
      <c r="AU230" s="245" t="s">
        <v>84</v>
      </c>
      <c r="AV230" s="13" t="s">
        <v>84</v>
      </c>
      <c r="AW230" s="13" t="s">
        <v>31</v>
      </c>
      <c r="AX230" s="13" t="s">
        <v>75</v>
      </c>
      <c r="AY230" s="245" t="s">
        <v>117</v>
      </c>
    </row>
    <row r="231" s="13" customFormat="1">
      <c r="A231" s="13"/>
      <c r="B231" s="235"/>
      <c r="C231" s="236"/>
      <c r="D231" s="230" t="s">
        <v>127</v>
      </c>
      <c r="E231" s="237" t="s">
        <v>1</v>
      </c>
      <c r="F231" s="238" t="s">
        <v>238</v>
      </c>
      <c r="G231" s="236"/>
      <c r="H231" s="239">
        <v>21.533999999999999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127</v>
      </c>
      <c r="AU231" s="245" t="s">
        <v>84</v>
      </c>
      <c r="AV231" s="13" t="s">
        <v>84</v>
      </c>
      <c r="AW231" s="13" t="s">
        <v>31</v>
      </c>
      <c r="AX231" s="13" t="s">
        <v>75</v>
      </c>
      <c r="AY231" s="245" t="s">
        <v>117</v>
      </c>
    </row>
    <row r="232" s="13" customFormat="1">
      <c r="A232" s="13"/>
      <c r="B232" s="235"/>
      <c r="C232" s="236"/>
      <c r="D232" s="230" t="s">
        <v>127</v>
      </c>
      <c r="E232" s="237" t="s">
        <v>1</v>
      </c>
      <c r="F232" s="238" t="s">
        <v>239</v>
      </c>
      <c r="G232" s="236"/>
      <c r="H232" s="239">
        <v>17.571999999999999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127</v>
      </c>
      <c r="AU232" s="245" t="s">
        <v>84</v>
      </c>
      <c r="AV232" s="13" t="s">
        <v>84</v>
      </c>
      <c r="AW232" s="13" t="s">
        <v>31</v>
      </c>
      <c r="AX232" s="13" t="s">
        <v>75</v>
      </c>
      <c r="AY232" s="245" t="s">
        <v>117</v>
      </c>
    </row>
    <row r="233" s="13" customFormat="1">
      <c r="A233" s="13"/>
      <c r="B233" s="235"/>
      <c r="C233" s="236"/>
      <c r="D233" s="230" t="s">
        <v>127</v>
      </c>
      <c r="E233" s="237" t="s">
        <v>1</v>
      </c>
      <c r="F233" s="238" t="s">
        <v>240</v>
      </c>
      <c r="G233" s="236"/>
      <c r="H233" s="239">
        <v>16.789999999999999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127</v>
      </c>
      <c r="AU233" s="245" t="s">
        <v>84</v>
      </c>
      <c r="AV233" s="13" t="s">
        <v>84</v>
      </c>
      <c r="AW233" s="13" t="s">
        <v>31</v>
      </c>
      <c r="AX233" s="13" t="s">
        <v>75</v>
      </c>
      <c r="AY233" s="245" t="s">
        <v>117</v>
      </c>
    </row>
    <row r="234" s="13" customFormat="1">
      <c r="A234" s="13"/>
      <c r="B234" s="235"/>
      <c r="C234" s="236"/>
      <c r="D234" s="230" t="s">
        <v>127</v>
      </c>
      <c r="E234" s="237" t="s">
        <v>1</v>
      </c>
      <c r="F234" s="238" t="s">
        <v>241</v>
      </c>
      <c r="G234" s="236"/>
      <c r="H234" s="239">
        <v>16.757999999999999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127</v>
      </c>
      <c r="AU234" s="245" t="s">
        <v>84</v>
      </c>
      <c r="AV234" s="13" t="s">
        <v>84</v>
      </c>
      <c r="AW234" s="13" t="s">
        <v>31</v>
      </c>
      <c r="AX234" s="13" t="s">
        <v>75</v>
      </c>
      <c r="AY234" s="245" t="s">
        <v>117</v>
      </c>
    </row>
    <row r="235" s="13" customFormat="1">
      <c r="A235" s="13"/>
      <c r="B235" s="235"/>
      <c r="C235" s="236"/>
      <c r="D235" s="230" t="s">
        <v>127</v>
      </c>
      <c r="E235" s="237" t="s">
        <v>1</v>
      </c>
      <c r="F235" s="238" t="s">
        <v>242</v>
      </c>
      <c r="G235" s="236"/>
      <c r="H235" s="239">
        <v>13.122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127</v>
      </c>
      <c r="AU235" s="245" t="s">
        <v>84</v>
      </c>
      <c r="AV235" s="13" t="s">
        <v>84</v>
      </c>
      <c r="AW235" s="13" t="s">
        <v>31</v>
      </c>
      <c r="AX235" s="13" t="s">
        <v>75</v>
      </c>
      <c r="AY235" s="245" t="s">
        <v>117</v>
      </c>
    </row>
    <row r="236" s="13" customFormat="1">
      <c r="A236" s="13"/>
      <c r="B236" s="235"/>
      <c r="C236" s="236"/>
      <c r="D236" s="230" t="s">
        <v>127</v>
      </c>
      <c r="E236" s="237" t="s">
        <v>1</v>
      </c>
      <c r="F236" s="238" t="s">
        <v>243</v>
      </c>
      <c r="G236" s="236"/>
      <c r="H236" s="239">
        <v>16.184000000000001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127</v>
      </c>
      <c r="AU236" s="245" t="s">
        <v>84</v>
      </c>
      <c r="AV236" s="13" t="s">
        <v>84</v>
      </c>
      <c r="AW236" s="13" t="s">
        <v>31</v>
      </c>
      <c r="AX236" s="13" t="s">
        <v>75</v>
      </c>
      <c r="AY236" s="245" t="s">
        <v>117</v>
      </c>
    </row>
    <row r="237" s="13" customFormat="1">
      <c r="A237" s="13"/>
      <c r="B237" s="235"/>
      <c r="C237" s="236"/>
      <c r="D237" s="230" t="s">
        <v>127</v>
      </c>
      <c r="E237" s="237" t="s">
        <v>1</v>
      </c>
      <c r="F237" s="238" t="s">
        <v>244</v>
      </c>
      <c r="G237" s="236"/>
      <c r="H237" s="239">
        <v>15.050000000000001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127</v>
      </c>
      <c r="AU237" s="245" t="s">
        <v>84</v>
      </c>
      <c r="AV237" s="13" t="s">
        <v>84</v>
      </c>
      <c r="AW237" s="13" t="s">
        <v>31</v>
      </c>
      <c r="AX237" s="13" t="s">
        <v>75</v>
      </c>
      <c r="AY237" s="245" t="s">
        <v>117</v>
      </c>
    </row>
    <row r="238" s="13" customFormat="1">
      <c r="A238" s="13"/>
      <c r="B238" s="235"/>
      <c r="C238" s="236"/>
      <c r="D238" s="230" t="s">
        <v>127</v>
      </c>
      <c r="E238" s="237" t="s">
        <v>1</v>
      </c>
      <c r="F238" s="238" t="s">
        <v>245</v>
      </c>
      <c r="G238" s="236"/>
      <c r="H238" s="239">
        <v>17.420000000000002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127</v>
      </c>
      <c r="AU238" s="245" t="s">
        <v>84</v>
      </c>
      <c r="AV238" s="13" t="s">
        <v>84</v>
      </c>
      <c r="AW238" s="13" t="s">
        <v>31</v>
      </c>
      <c r="AX238" s="13" t="s">
        <v>75</v>
      </c>
      <c r="AY238" s="245" t="s">
        <v>117</v>
      </c>
    </row>
    <row r="239" s="13" customFormat="1">
      <c r="A239" s="13"/>
      <c r="B239" s="235"/>
      <c r="C239" s="236"/>
      <c r="D239" s="230" t="s">
        <v>127</v>
      </c>
      <c r="E239" s="237" t="s">
        <v>1</v>
      </c>
      <c r="F239" s="238" t="s">
        <v>246</v>
      </c>
      <c r="G239" s="236"/>
      <c r="H239" s="239">
        <v>18.199999999999999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127</v>
      </c>
      <c r="AU239" s="245" t="s">
        <v>84</v>
      </c>
      <c r="AV239" s="13" t="s">
        <v>84</v>
      </c>
      <c r="AW239" s="13" t="s">
        <v>31</v>
      </c>
      <c r="AX239" s="13" t="s">
        <v>75</v>
      </c>
      <c r="AY239" s="245" t="s">
        <v>117</v>
      </c>
    </row>
    <row r="240" s="13" customFormat="1">
      <c r="A240" s="13"/>
      <c r="B240" s="235"/>
      <c r="C240" s="236"/>
      <c r="D240" s="230" t="s">
        <v>127</v>
      </c>
      <c r="E240" s="237" t="s">
        <v>1</v>
      </c>
      <c r="F240" s="238" t="s">
        <v>247</v>
      </c>
      <c r="G240" s="236"/>
      <c r="H240" s="239">
        <v>4.9119999999999999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127</v>
      </c>
      <c r="AU240" s="245" t="s">
        <v>84</v>
      </c>
      <c r="AV240" s="13" t="s">
        <v>84</v>
      </c>
      <c r="AW240" s="13" t="s">
        <v>31</v>
      </c>
      <c r="AX240" s="13" t="s">
        <v>75</v>
      </c>
      <c r="AY240" s="245" t="s">
        <v>117</v>
      </c>
    </row>
    <row r="241" s="13" customFormat="1">
      <c r="A241" s="13"/>
      <c r="B241" s="235"/>
      <c r="C241" s="236"/>
      <c r="D241" s="230" t="s">
        <v>127</v>
      </c>
      <c r="E241" s="237" t="s">
        <v>1</v>
      </c>
      <c r="F241" s="238" t="s">
        <v>248</v>
      </c>
      <c r="G241" s="236"/>
      <c r="H241" s="239">
        <v>3.5750000000000002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127</v>
      </c>
      <c r="AU241" s="245" t="s">
        <v>84</v>
      </c>
      <c r="AV241" s="13" t="s">
        <v>84</v>
      </c>
      <c r="AW241" s="13" t="s">
        <v>31</v>
      </c>
      <c r="AX241" s="13" t="s">
        <v>75</v>
      </c>
      <c r="AY241" s="245" t="s">
        <v>117</v>
      </c>
    </row>
    <row r="242" s="13" customFormat="1">
      <c r="A242" s="13"/>
      <c r="B242" s="235"/>
      <c r="C242" s="236"/>
      <c r="D242" s="230" t="s">
        <v>127</v>
      </c>
      <c r="E242" s="237" t="s">
        <v>1</v>
      </c>
      <c r="F242" s="238" t="s">
        <v>169</v>
      </c>
      <c r="G242" s="236"/>
      <c r="H242" s="239">
        <v>0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127</v>
      </c>
      <c r="AU242" s="245" t="s">
        <v>84</v>
      </c>
      <c r="AV242" s="13" t="s">
        <v>84</v>
      </c>
      <c r="AW242" s="13" t="s">
        <v>31</v>
      </c>
      <c r="AX242" s="13" t="s">
        <v>75</v>
      </c>
      <c r="AY242" s="245" t="s">
        <v>117</v>
      </c>
    </row>
    <row r="243" s="13" customFormat="1">
      <c r="A243" s="13"/>
      <c r="B243" s="235"/>
      <c r="C243" s="236"/>
      <c r="D243" s="230" t="s">
        <v>127</v>
      </c>
      <c r="E243" s="237" t="s">
        <v>1</v>
      </c>
      <c r="F243" s="238" t="s">
        <v>249</v>
      </c>
      <c r="G243" s="236"/>
      <c r="H243" s="239">
        <v>4.1299999999999999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127</v>
      </c>
      <c r="AU243" s="245" t="s">
        <v>84</v>
      </c>
      <c r="AV243" s="13" t="s">
        <v>84</v>
      </c>
      <c r="AW243" s="13" t="s">
        <v>31</v>
      </c>
      <c r="AX243" s="13" t="s">
        <v>75</v>
      </c>
      <c r="AY243" s="245" t="s">
        <v>117</v>
      </c>
    </row>
    <row r="244" s="13" customFormat="1">
      <c r="A244" s="13"/>
      <c r="B244" s="235"/>
      <c r="C244" s="236"/>
      <c r="D244" s="230" t="s">
        <v>127</v>
      </c>
      <c r="E244" s="237" t="s">
        <v>1</v>
      </c>
      <c r="F244" s="238" t="s">
        <v>250</v>
      </c>
      <c r="G244" s="236"/>
      <c r="H244" s="239">
        <v>23.100000000000001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127</v>
      </c>
      <c r="AU244" s="245" t="s">
        <v>84</v>
      </c>
      <c r="AV244" s="13" t="s">
        <v>84</v>
      </c>
      <c r="AW244" s="13" t="s">
        <v>31</v>
      </c>
      <c r="AX244" s="13" t="s">
        <v>75</v>
      </c>
      <c r="AY244" s="245" t="s">
        <v>117</v>
      </c>
    </row>
    <row r="245" s="13" customFormat="1">
      <c r="A245" s="13"/>
      <c r="B245" s="235"/>
      <c r="C245" s="236"/>
      <c r="D245" s="230" t="s">
        <v>127</v>
      </c>
      <c r="E245" s="237" t="s">
        <v>1</v>
      </c>
      <c r="F245" s="238" t="s">
        <v>251</v>
      </c>
      <c r="G245" s="236"/>
      <c r="H245" s="239">
        <v>28.434999999999999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127</v>
      </c>
      <c r="AU245" s="245" t="s">
        <v>84</v>
      </c>
      <c r="AV245" s="13" t="s">
        <v>84</v>
      </c>
      <c r="AW245" s="13" t="s">
        <v>31</v>
      </c>
      <c r="AX245" s="13" t="s">
        <v>75</v>
      </c>
      <c r="AY245" s="245" t="s">
        <v>117</v>
      </c>
    </row>
    <row r="246" s="13" customFormat="1">
      <c r="A246" s="13"/>
      <c r="B246" s="235"/>
      <c r="C246" s="236"/>
      <c r="D246" s="230" t="s">
        <v>127</v>
      </c>
      <c r="E246" s="237" t="s">
        <v>1</v>
      </c>
      <c r="F246" s="238" t="s">
        <v>252</v>
      </c>
      <c r="G246" s="236"/>
      <c r="H246" s="239">
        <v>29.696000000000002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127</v>
      </c>
      <c r="AU246" s="245" t="s">
        <v>84</v>
      </c>
      <c r="AV246" s="13" t="s">
        <v>84</v>
      </c>
      <c r="AW246" s="13" t="s">
        <v>31</v>
      </c>
      <c r="AX246" s="13" t="s">
        <v>75</v>
      </c>
      <c r="AY246" s="245" t="s">
        <v>117</v>
      </c>
    </row>
    <row r="247" s="13" customFormat="1">
      <c r="A247" s="13"/>
      <c r="B247" s="235"/>
      <c r="C247" s="236"/>
      <c r="D247" s="230" t="s">
        <v>127</v>
      </c>
      <c r="E247" s="237" t="s">
        <v>1</v>
      </c>
      <c r="F247" s="238" t="s">
        <v>253</v>
      </c>
      <c r="G247" s="236"/>
      <c r="H247" s="239">
        <v>32.046999999999997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127</v>
      </c>
      <c r="AU247" s="245" t="s">
        <v>84</v>
      </c>
      <c r="AV247" s="13" t="s">
        <v>84</v>
      </c>
      <c r="AW247" s="13" t="s">
        <v>31</v>
      </c>
      <c r="AX247" s="13" t="s">
        <v>75</v>
      </c>
      <c r="AY247" s="245" t="s">
        <v>117</v>
      </c>
    </row>
    <row r="248" s="13" customFormat="1">
      <c r="A248" s="13"/>
      <c r="B248" s="235"/>
      <c r="C248" s="236"/>
      <c r="D248" s="230" t="s">
        <v>127</v>
      </c>
      <c r="E248" s="237" t="s">
        <v>1</v>
      </c>
      <c r="F248" s="238" t="s">
        <v>254</v>
      </c>
      <c r="G248" s="236"/>
      <c r="H248" s="239">
        <v>9.8889999999999993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127</v>
      </c>
      <c r="AU248" s="245" t="s">
        <v>84</v>
      </c>
      <c r="AV248" s="13" t="s">
        <v>84</v>
      </c>
      <c r="AW248" s="13" t="s">
        <v>31</v>
      </c>
      <c r="AX248" s="13" t="s">
        <v>75</v>
      </c>
      <c r="AY248" s="245" t="s">
        <v>117</v>
      </c>
    </row>
    <row r="249" s="14" customFormat="1">
      <c r="A249" s="14"/>
      <c r="B249" s="246"/>
      <c r="C249" s="247"/>
      <c r="D249" s="230" t="s">
        <v>127</v>
      </c>
      <c r="E249" s="248" t="s">
        <v>1</v>
      </c>
      <c r="F249" s="249" t="s">
        <v>176</v>
      </c>
      <c r="G249" s="247"/>
      <c r="H249" s="250">
        <v>1085.741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127</v>
      </c>
      <c r="AU249" s="256" t="s">
        <v>84</v>
      </c>
      <c r="AV249" s="14" t="s">
        <v>177</v>
      </c>
      <c r="AW249" s="14" t="s">
        <v>31</v>
      </c>
      <c r="AX249" s="14" t="s">
        <v>75</v>
      </c>
      <c r="AY249" s="256" t="s">
        <v>117</v>
      </c>
    </row>
    <row r="250" s="13" customFormat="1">
      <c r="A250" s="13"/>
      <c r="B250" s="235"/>
      <c r="C250" s="236"/>
      <c r="D250" s="230" t="s">
        <v>127</v>
      </c>
      <c r="E250" s="237" t="s">
        <v>1</v>
      </c>
      <c r="F250" s="238" t="s">
        <v>255</v>
      </c>
      <c r="G250" s="236"/>
      <c r="H250" s="239">
        <v>275.53399999999999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127</v>
      </c>
      <c r="AU250" s="245" t="s">
        <v>84</v>
      </c>
      <c r="AV250" s="13" t="s">
        <v>84</v>
      </c>
      <c r="AW250" s="13" t="s">
        <v>31</v>
      </c>
      <c r="AX250" s="13" t="s">
        <v>75</v>
      </c>
      <c r="AY250" s="245" t="s">
        <v>117</v>
      </c>
    </row>
    <row r="251" s="13" customFormat="1">
      <c r="A251" s="13"/>
      <c r="B251" s="235"/>
      <c r="C251" s="236"/>
      <c r="D251" s="230" t="s">
        <v>127</v>
      </c>
      <c r="E251" s="237" t="s">
        <v>1</v>
      </c>
      <c r="F251" s="238" t="s">
        <v>256</v>
      </c>
      <c r="G251" s="236"/>
      <c r="H251" s="239">
        <v>520.10500000000002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127</v>
      </c>
      <c r="AU251" s="245" t="s">
        <v>84</v>
      </c>
      <c r="AV251" s="13" t="s">
        <v>84</v>
      </c>
      <c r="AW251" s="13" t="s">
        <v>31</v>
      </c>
      <c r="AX251" s="13" t="s">
        <v>75</v>
      </c>
      <c r="AY251" s="245" t="s">
        <v>117</v>
      </c>
    </row>
    <row r="252" s="13" customFormat="1">
      <c r="A252" s="13"/>
      <c r="B252" s="235"/>
      <c r="C252" s="236"/>
      <c r="D252" s="230" t="s">
        <v>127</v>
      </c>
      <c r="E252" s="237" t="s">
        <v>1</v>
      </c>
      <c r="F252" s="238" t="s">
        <v>257</v>
      </c>
      <c r="G252" s="236"/>
      <c r="H252" s="239">
        <v>-619.78399999999999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127</v>
      </c>
      <c r="AU252" s="245" t="s">
        <v>84</v>
      </c>
      <c r="AV252" s="13" t="s">
        <v>84</v>
      </c>
      <c r="AW252" s="13" t="s">
        <v>31</v>
      </c>
      <c r="AX252" s="13" t="s">
        <v>75</v>
      </c>
      <c r="AY252" s="245" t="s">
        <v>117</v>
      </c>
    </row>
    <row r="253" s="16" customFormat="1">
      <c r="A253" s="16"/>
      <c r="B253" s="267"/>
      <c r="C253" s="268"/>
      <c r="D253" s="230" t="s">
        <v>127</v>
      </c>
      <c r="E253" s="269" t="s">
        <v>1</v>
      </c>
      <c r="F253" s="270" t="s">
        <v>187</v>
      </c>
      <c r="G253" s="268"/>
      <c r="H253" s="271">
        <v>1261.596</v>
      </c>
      <c r="I253" s="272"/>
      <c r="J253" s="268"/>
      <c r="K253" s="268"/>
      <c r="L253" s="273"/>
      <c r="M253" s="274"/>
      <c r="N253" s="275"/>
      <c r="O253" s="275"/>
      <c r="P253" s="275"/>
      <c r="Q253" s="275"/>
      <c r="R253" s="275"/>
      <c r="S253" s="275"/>
      <c r="T253" s="27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7" t="s">
        <v>127</v>
      </c>
      <c r="AU253" s="277" t="s">
        <v>84</v>
      </c>
      <c r="AV253" s="16" t="s">
        <v>123</v>
      </c>
      <c r="AW253" s="16" t="s">
        <v>31</v>
      </c>
      <c r="AX253" s="16" t="s">
        <v>82</v>
      </c>
      <c r="AY253" s="277" t="s">
        <v>117</v>
      </c>
    </row>
    <row r="254" s="2" customFormat="1" ht="37.8" customHeight="1">
      <c r="A254" s="39"/>
      <c r="B254" s="40"/>
      <c r="C254" s="216" t="s">
        <v>258</v>
      </c>
      <c r="D254" s="216" t="s">
        <v>119</v>
      </c>
      <c r="E254" s="217" t="s">
        <v>259</v>
      </c>
      <c r="F254" s="218" t="s">
        <v>260</v>
      </c>
      <c r="G254" s="219" t="s">
        <v>122</v>
      </c>
      <c r="H254" s="220">
        <v>2335.5</v>
      </c>
      <c r="I254" s="221"/>
      <c r="J254" s="222">
        <f>ROUND(I254*H254,2)</f>
        <v>0</v>
      </c>
      <c r="K254" s="223"/>
      <c r="L254" s="45"/>
      <c r="M254" s="224" t="s">
        <v>1</v>
      </c>
      <c r="N254" s="225" t="s">
        <v>40</v>
      </c>
      <c r="O254" s="92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123</v>
      </c>
      <c r="AT254" s="228" t="s">
        <v>119</v>
      </c>
      <c r="AU254" s="228" t="s">
        <v>84</v>
      </c>
      <c r="AY254" s="18" t="s">
        <v>117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82</v>
      </c>
      <c r="BK254" s="229">
        <f>ROUND(I254*H254,2)</f>
        <v>0</v>
      </c>
      <c r="BL254" s="18" t="s">
        <v>123</v>
      </c>
      <c r="BM254" s="228" t="s">
        <v>261</v>
      </c>
    </row>
    <row r="255" s="2" customFormat="1">
      <c r="A255" s="39"/>
      <c r="B255" s="40"/>
      <c r="C255" s="41"/>
      <c r="D255" s="230" t="s">
        <v>125</v>
      </c>
      <c r="E255" s="41"/>
      <c r="F255" s="231" t="s">
        <v>262</v>
      </c>
      <c r="G255" s="41"/>
      <c r="H255" s="41"/>
      <c r="I255" s="232"/>
      <c r="J255" s="41"/>
      <c r="K255" s="41"/>
      <c r="L255" s="45"/>
      <c r="M255" s="233"/>
      <c r="N255" s="23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125</v>
      </c>
      <c r="AU255" s="18" t="s">
        <v>84</v>
      </c>
    </row>
    <row r="256" s="15" customFormat="1">
      <c r="A256" s="15"/>
      <c r="B256" s="257"/>
      <c r="C256" s="258"/>
      <c r="D256" s="230" t="s">
        <v>127</v>
      </c>
      <c r="E256" s="259" t="s">
        <v>1</v>
      </c>
      <c r="F256" s="260" t="s">
        <v>263</v>
      </c>
      <c r="G256" s="258"/>
      <c r="H256" s="259" t="s">
        <v>1</v>
      </c>
      <c r="I256" s="261"/>
      <c r="J256" s="258"/>
      <c r="K256" s="258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127</v>
      </c>
      <c r="AU256" s="266" t="s">
        <v>84</v>
      </c>
      <c r="AV256" s="15" t="s">
        <v>82</v>
      </c>
      <c r="AW256" s="15" t="s">
        <v>31</v>
      </c>
      <c r="AX256" s="15" t="s">
        <v>75</v>
      </c>
      <c r="AY256" s="266" t="s">
        <v>117</v>
      </c>
    </row>
    <row r="257" s="13" customFormat="1">
      <c r="A257" s="13"/>
      <c r="B257" s="235"/>
      <c r="C257" s="236"/>
      <c r="D257" s="230" t="s">
        <v>127</v>
      </c>
      <c r="E257" s="237" t="s">
        <v>1</v>
      </c>
      <c r="F257" s="238" t="s">
        <v>264</v>
      </c>
      <c r="G257" s="236"/>
      <c r="H257" s="239">
        <v>2335.5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127</v>
      </c>
      <c r="AU257" s="245" t="s">
        <v>84</v>
      </c>
      <c r="AV257" s="13" t="s">
        <v>84</v>
      </c>
      <c r="AW257" s="13" t="s">
        <v>31</v>
      </c>
      <c r="AX257" s="13" t="s">
        <v>82</v>
      </c>
      <c r="AY257" s="245" t="s">
        <v>117</v>
      </c>
    </row>
    <row r="258" s="2" customFormat="1" ht="33" customHeight="1">
      <c r="A258" s="39"/>
      <c r="B258" s="40"/>
      <c r="C258" s="216" t="s">
        <v>265</v>
      </c>
      <c r="D258" s="216" t="s">
        <v>119</v>
      </c>
      <c r="E258" s="217" t="s">
        <v>266</v>
      </c>
      <c r="F258" s="218" t="s">
        <v>267</v>
      </c>
      <c r="G258" s="219" t="s">
        <v>122</v>
      </c>
      <c r="H258" s="220">
        <v>259.5</v>
      </c>
      <c r="I258" s="221"/>
      <c r="J258" s="222">
        <f>ROUND(I258*H258,2)</f>
        <v>0</v>
      </c>
      <c r="K258" s="223"/>
      <c r="L258" s="45"/>
      <c r="M258" s="224" t="s">
        <v>1</v>
      </c>
      <c r="N258" s="225" t="s">
        <v>40</v>
      </c>
      <c r="O258" s="92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8" t="s">
        <v>123</v>
      </c>
      <c r="AT258" s="228" t="s">
        <v>119</v>
      </c>
      <c r="AU258" s="228" t="s">
        <v>84</v>
      </c>
      <c r="AY258" s="18" t="s">
        <v>117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8" t="s">
        <v>82</v>
      </c>
      <c r="BK258" s="229">
        <f>ROUND(I258*H258,2)</f>
        <v>0</v>
      </c>
      <c r="BL258" s="18" t="s">
        <v>123</v>
      </c>
      <c r="BM258" s="228" t="s">
        <v>268</v>
      </c>
    </row>
    <row r="259" s="2" customFormat="1">
      <c r="A259" s="39"/>
      <c r="B259" s="40"/>
      <c r="C259" s="41"/>
      <c r="D259" s="230" t="s">
        <v>125</v>
      </c>
      <c r="E259" s="41"/>
      <c r="F259" s="231" t="s">
        <v>269</v>
      </c>
      <c r="G259" s="41"/>
      <c r="H259" s="41"/>
      <c r="I259" s="232"/>
      <c r="J259" s="41"/>
      <c r="K259" s="41"/>
      <c r="L259" s="45"/>
      <c r="M259" s="233"/>
      <c r="N259" s="23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125</v>
      </c>
      <c r="AU259" s="18" t="s">
        <v>84</v>
      </c>
    </row>
    <row r="260" s="13" customFormat="1">
      <c r="A260" s="13"/>
      <c r="B260" s="235"/>
      <c r="C260" s="236"/>
      <c r="D260" s="230" t="s">
        <v>127</v>
      </c>
      <c r="E260" s="237" t="s">
        <v>1</v>
      </c>
      <c r="F260" s="238" t="s">
        <v>270</v>
      </c>
      <c r="G260" s="236"/>
      <c r="H260" s="239">
        <v>259.5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127</v>
      </c>
      <c r="AU260" s="245" t="s">
        <v>84</v>
      </c>
      <c r="AV260" s="13" t="s">
        <v>84</v>
      </c>
      <c r="AW260" s="13" t="s">
        <v>31</v>
      </c>
      <c r="AX260" s="13" t="s">
        <v>82</v>
      </c>
      <c r="AY260" s="245" t="s">
        <v>117</v>
      </c>
    </row>
    <row r="261" s="2" customFormat="1" ht="24.15" customHeight="1">
      <c r="A261" s="39"/>
      <c r="B261" s="40"/>
      <c r="C261" s="216" t="s">
        <v>271</v>
      </c>
      <c r="D261" s="216" t="s">
        <v>119</v>
      </c>
      <c r="E261" s="217" t="s">
        <v>272</v>
      </c>
      <c r="F261" s="218" t="s">
        <v>273</v>
      </c>
      <c r="G261" s="219" t="s">
        <v>122</v>
      </c>
      <c r="H261" s="220">
        <v>259.5</v>
      </c>
      <c r="I261" s="221"/>
      <c r="J261" s="222">
        <f>ROUND(I261*H261,2)</f>
        <v>0</v>
      </c>
      <c r="K261" s="223"/>
      <c r="L261" s="45"/>
      <c r="M261" s="224" t="s">
        <v>1</v>
      </c>
      <c r="N261" s="225" t="s">
        <v>40</v>
      </c>
      <c r="O261" s="92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123</v>
      </c>
      <c r="AT261" s="228" t="s">
        <v>119</v>
      </c>
      <c r="AU261" s="228" t="s">
        <v>84</v>
      </c>
      <c r="AY261" s="18" t="s">
        <v>117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82</v>
      </c>
      <c r="BK261" s="229">
        <f>ROUND(I261*H261,2)</f>
        <v>0</v>
      </c>
      <c r="BL261" s="18" t="s">
        <v>123</v>
      </c>
      <c r="BM261" s="228" t="s">
        <v>274</v>
      </c>
    </row>
    <row r="262" s="2" customFormat="1">
      <c r="A262" s="39"/>
      <c r="B262" s="40"/>
      <c r="C262" s="41"/>
      <c r="D262" s="230" t="s">
        <v>125</v>
      </c>
      <c r="E262" s="41"/>
      <c r="F262" s="231" t="s">
        <v>275</v>
      </c>
      <c r="G262" s="41"/>
      <c r="H262" s="41"/>
      <c r="I262" s="232"/>
      <c r="J262" s="41"/>
      <c r="K262" s="41"/>
      <c r="L262" s="45"/>
      <c r="M262" s="233"/>
      <c r="N262" s="23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125</v>
      </c>
      <c r="AU262" s="18" t="s">
        <v>84</v>
      </c>
    </row>
    <row r="263" s="13" customFormat="1">
      <c r="A263" s="13"/>
      <c r="B263" s="235"/>
      <c r="C263" s="236"/>
      <c r="D263" s="230" t="s">
        <v>127</v>
      </c>
      <c r="E263" s="237" t="s">
        <v>1</v>
      </c>
      <c r="F263" s="238" t="s">
        <v>270</v>
      </c>
      <c r="G263" s="236"/>
      <c r="H263" s="239">
        <v>259.5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127</v>
      </c>
      <c r="AU263" s="245" t="s">
        <v>84</v>
      </c>
      <c r="AV263" s="13" t="s">
        <v>84</v>
      </c>
      <c r="AW263" s="13" t="s">
        <v>31</v>
      </c>
      <c r="AX263" s="13" t="s">
        <v>82</v>
      </c>
      <c r="AY263" s="245" t="s">
        <v>117</v>
      </c>
    </row>
    <row r="264" s="2" customFormat="1" ht="16.5" customHeight="1">
      <c r="A264" s="39"/>
      <c r="B264" s="40"/>
      <c r="C264" s="278" t="s">
        <v>276</v>
      </c>
      <c r="D264" s="278" t="s">
        <v>277</v>
      </c>
      <c r="E264" s="279" t="s">
        <v>278</v>
      </c>
      <c r="F264" s="280" t="s">
        <v>279</v>
      </c>
      <c r="G264" s="281" t="s">
        <v>280</v>
      </c>
      <c r="H264" s="282">
        <v>5.1900000000000004</v>
      </c>
      <c r="I264" s="283"/>
      <c r="J264" s="284">
        <f>ROUND(I264*H264,2)</f>
        <v>0</v>
      </c>
      <c r="K264" s="285"/>
      <c r="L264" s="286"/>
      <c r="M264" s="287" t="s">
        <v>1</v>
      </c>
      <c r="N264" s="288" t="s">
        <v>40</v>
      </c>
      <c r="O264" s="92"/>
      <c r="P264" s="226">
        <f>O264*H264</f>
        <v>0</v>
      </c>
      <c r="Q264" s="226">
        <v>0.001</v>
      </c>
      <c r="R264" s="226">
        <f>Q264*H264</f>
        <v>0.0051900000000000002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271</v>
      </c>
      <c r="AT264" s="228" t="s">
        <v>277</v>
      </c>
      <c r="AU264" s="228" t="s">
        <v>84</v>
      </c>
      <c r="AY264" s="18" t="s">
        <v>117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82</v>
      </c>
      <c r="BK264" s="229">
        <f>ROUND(I264*H264,2)</f>
        <v>0</v>
      </c>
      <c r="BL264" s="18" t="s">
        <v>123</v>
      </c>
      <c r="BM264" s="228" t="s">
        <v>281</v>
      </c>
    </row>
    <row r="265" s="2" customFormat="1">
      <c r="A265" s="39"/>
      <c r="B265" s="40"/>
      <c r="C265" s="41"/>
      <c r="D265" s="230" t="s">
        <v>125</v>
      </c>
      <c r="E265" s="41"/>
      <c r="F265" s="231" t="s">
        <v>279</v>
      </c>
      <c r="G265" s="41"/>
      <c r="H265" s="41"/>
      <c r="I265" s="232"/>
      <c r="J265" s="41"/>
      <c r="K265" s="41"/>
      <c r="L265" s="45"/>
      <c r="M265" s="233"/>
      <c r="N265" s="23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125</v>
      </c>
      <c r="AU265" s="18" t="s">
        <v>84</v>
      </c>
    </row>
    <row r="266" s="13" customFormat="1">
      <c r="A266" s="13"/>
      <c r="B266" s="235"/>
      <c r="C266" s="236"/>
      <c r="D266" s="230" t="s">
        <v>127</v>
      </c>
      <c r="E266" s="236"/>
      <c r="F266" s="238" t="s">
        <v>282</v>
      </c>
      <c r="G266" s="236"/>
      <c r="H266" s="239">
        <v>5.1900000000000004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127</v>
      </c>
      <c r="AU266" s="245" t="s">
        <v>84</v>
      </c>
      <c r="AV266" s="13" t="s">
        <v>84</v>
      </c>
      <c r="AW266" s="13" t="s">
        <v>4</v>
      </c>
      <c r="AX266" s="13" t="s">
        <v>82</v>
      </c>
      <c r="AY266" s="245" t="s">
        <v>117</v>
      </c>
    </row>
    <row r="267" s="2" customFormat="1" ht="24.15" customHeight="1">
      <c r="A267" s="39"/>
      <c r="B267" s="40"/>
      <c r="C267" s="216" t="s">
        <v>283</v>
      </c>
      <c r="D267" s="216" t="s">
        <v>119</v>
      </c>
      <c r="E267" s="217" t="s">
        <v>284</v>
      </c>
      <c r="F267" s="218" t="s">
        <v>285</v>
      </c>
      <c r="G267" s="219" t="s">
        <v>122</v>
      </c>
      <c r="H267" s="220">
        <v>3039.4119999999998</v>
      </c>
      <c r="I267" s="221"/>
      <c r="J267" s="222">
        <f>ROUND(I267*H267,2)</f>
        <v>0</v>
      </c>
      <c r="K267" s="223"/>
      <c r="L267" s="45"/>
      <c r="M267" s="224" t="s">
        <v>1</v>
      </c>
      <c r="N267" s="225" t="s">
        <v>40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8" t="s">
        <v>123</v>
      </c>
      <c r="AT267" s="228" t="s">
        <v>119</v>
      </c>
      <c r="AU267" s="228" t="s">
        <v>84</v>
      </c>
      <c r="AY267" s="18" t="s">
        <v>117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8" t="s">
        <v>82</v>
      </c>
      <c r="BK267" s="229">
        <f>ROUND(I267*H267,2)</f>
        <v>0</v>
      </c>
      <c r="BL267" s="18" t="s">
        <v>123</v>
      </c>
      <c r="BM267" s="228" t="s">
        <v>286</v>
      </c>
    </row>
    <row r="268" s="2" customFormat="1">
      <c r="A268" s="39"/>
      <c r="B268" s="40"/>
      <c r="C268" s="41"/>
      <c r="D268" s="230" t="s">
        <v>125</v>
      </c>
      <c r="E268" s="41"/>
      <c r="F268" s="231" t="s">
        <v>287</v>
      </c>
      <c r="G268" s="41"/>
      <c r="H268" s="41"/>
      <c r="I268" s="232"/>
      <c r="J268" s="41"/>
      <c r="K268" s="41"/>
      <c r="L268" s="45"/>
      <c r="M268" s="233"/>
      <c r="N268" s="23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125</v>
      </c>
      <c r="AU268" s="18" t="s">
        <v>84</v>
      </c>
    </row>
    <row r="269" s="13" customFormat="1">
      <c r="A269" s="13"/>
      <c r="B269" s="235"/>
      <c r="C269" s="236"/>
      <c r="D269" s="230" t="s">
        <v>127</v>
      </c>
      <c r="E269" s="237" t="s">
        <v>1</v>
      </c>
      <c r="F269" s="238" t="s">
        <v>288</v>
      </c>
      <c r="G269" s="236"/>
      <c r="H269" s="239">
        <v>19.936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127</v>
      </c>
      <c r="AU269" s="245" t="s">
        <v>84</v>
      </c>
      <c r="AV269" s="13" t="s">
        <v>84</v>
      </c>
      <c r="AW269" s="13" t="s">
        <v>31</v>
      </c>
      <c r="AX269" s="13" t="s">
        <v>75</v>
      </c>
      <c r="AY269" s="245" t="s">
        <v>117</v>
      </c>
    </row>
    <row r="270" s="13" customFormat="1">
      <c r="A270" s="13"/>
      <c r="B270" s="235"/>
      <c r="C270" s="236"/>
      <c r="D270" s="230" t="s">
        <v>127</v>
      </c>
      <c r="E270" s="237" t="s">
        <v>1</v>
      </c>
      <c r="F270" s="238" t="s">
        <v>289</v>
      </c>
      <c r="G270" s="236"/>
      <c r="H270" s="239">
        <v>57.189999999999998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127</v>
      </c>
      <c r="AU270" s="245" t="s">
        <v>84</v>
      </c>
      <c r="AV270" s="13" t="s">
        <v>84</v>
      </c>
      <c r="AW270" s="13" t="s">
        <v>31</v>
      </c>
      <c r="AX270" s="13" t="s">
        <v>75</v>
      </c>
      <c r="AY270" s="245" t="s">
        <v>117</v>
      </c>
    </row>
    <row r="271" s="13" customFormat="1">
      <c r="A271" s="13"/>
      <c r="B271" s="235"/>
      <c r="C271" s="236"/>
      <c r="D271" s="230" t="s">
        <v>127</v>
      </c>
      <c r="E271" s="237" t="s">
        <v>1</v>
      </c>
      <c r="F271" s="238" t="s">
        <v>290</v>
      </c>
      <c r="G271" s="236"/>
      <c r="H271" s="239">
        <v>54.863999999999997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127</v>
      </c>
      <c r="AU271" s="245" t="s">
        <v>84</v>
      </c>
      <c r="AV271" s="13" t="s">
        <v>84</v>
      </c>
      <c r="AW271" s="13" t="s">
        <v>31</v>
      </c>
      <c r="AX271" s="13" t="s">
        <v>75</v>
      </c>
      <c r="AY271" s="245" t="s">
        <v>117</v>
      </c>
    </row>
    <row r="272" s="13" customFormat="1">
      <c r="A272" s="13"/>
      <c r="B272" s="235"/>
      <c r="C272" s="236"/>
      <c r="D272" s="230" t="s">
        <v>127</v>
      </c>
      <c r="E272" s="237" t="s">
        <v>1</v>
      </c>
      <c r="F272" s="238" t="s">
        <v>291</v>
      </c>
      <c r="G272" s="236"/>
      <c r="H272" s="239">
        <v>47.008000000000003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127</v>
      </c>
      <c r="AU272" s="245" t="s">
        <v>84</v>
      </c>
      <c r="AV272" s="13" t="s">
        <v>84</v>
      </c>
      <c r="AW272" s="13" t="s">
        <v>31</v>
      </c>
      <c r="AX272" s="13" t="s">
        <v>75</v>
      </c>
      <c r="AY272" s="245" t="s">
        <v>117</v>
      </c>
    </row>
    <row r="273" s="13" customFormat="1">
      <c r="A273" s="13"/>
      <c r="B273" s="235"/>
      <c r="C273" s="236"/>
      <c r="D273" s="230" t="s">
        <v>127</v>
      </c>
      <c r="E273" s="237" t="s">
        <v>1</v>
      </c>
      <c r="F273" s="238" t="s">
        <v>292</v>
      </c>
      <c r="G273" s="236"/>
      <c r="H273" s="239">
        <v>41.680999999999997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127</v>
      </c>
      <c r="AU273" s="245" t="s">
        <v>84</v>
      </c>
      <c r="AV273" s="13" t="s">
        <v>84</v>
      </c>
      <c r="AW273" s="13" t="s">
        <v>31</v>
      </c>
      <c r="AX273" s="13" t="s">
        <v>75</v>
      </c>
      <c r="AY273" s="245" t="s">
        <v>117</v>
      </c>
    </row>
    <row r="274" s="13" customFormat="1">
      <c r="A274" s="13"/>
      <c r="B274" s="235"/>
      <c r="C274" s="236"/>
      <c r="D274" s="230" t="s">
        <v>127</v>
      </c>
      <c r="E274" s="237" t="s">
        <v>1</v>
      </c>
      <c r="F274" s="238" t="s">
        <v>293</v>
      </c>
      <c r="G274" s="236"/>
      <c r="H274" s="239">
        <v>40.369999999999997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127</v>
      </c>
      <c r="AU274" s="245" t="s">
        <v>84</v>
      </c>
      <c r="AV274" s="13" t="s">
        <v>84</v>
      </c>
      <c r="AW274" s="13" t="s">
        <v>31</v>
      </c>
      <c r="AX274" s="13" t="s">
        <v>75</v>
      </c>
      <c r="AY274" s="245" t="s">
        <v>117</v>
      </c>
    </row>
    <row r="275" s="13" customFormat="1">
      <c r="A275" s="13"/>
      <c r="B275" s="235"/>
      <c r="C275" s="236"/>
      <c r="D275" s="230" t="s">
        <v>127</v>
      </c>
      <c r="E275" s="237" t="s">
        <v>1</v>
      </c>
      <c r="F275" s="238" t="s">
        <v>294</v>
      </c>
      <c r="G275" s="236"/>
      <c r="H275" s="239">
        <v>43.399999999999999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127</v>
      </c>
      <c r="AU275" s="245" t="s">
        <v>84</v>
      </c>
      <c r="AV275" s="13" t="s">
        <v>84</v>
      </c>
      <c r="AW275" s="13" t="s">
        <v>31</v>
      </c>
      <c r="AX275" s="13" t="s">
        <v>75</v>
      </c>
      <c r="AY275" s="245" t="s">
        <v>117</v>
      </c>
    </row>
    <row r="276" s="13" customFormat="1">
      <c r="A276" s="13"/>
      <c r="B276" s="235"/>
      <c r="C276" s="236"/>
      <c r="D276" s="230" t="s">
        <v>127</v>
      </c>
      <c r="E276" s="237" t="s">
        <v>1</v>
      </c>
      <c r="F276" s="238" t="s">
        <v>295</v>
      </c>
      <c r="G276" s="236"/>
      <c r="H276" s="239">
        <v>46.555999999999997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127</v>
      </c>
      <c r="AU276" s="245" t="s">
        <v>84</v>
      </c>
      <c r="AV276" s="13" t="s">
        <v>84</v>
      </c>
      <c r="AW276" s="13" t="s">
        <v>31</v>
      </c>
      <c r="AX276" s="13" t="s">
        <v>75</v>
      </c>
      <c r="AY276" s="245" t="s">
        <v>117</v>
      </c>
    </row>
    <row r="277" s="13" customFormat="1">
      <c r="A277" s="13"/>
      <c r="B277" s="235"/>
      <c r="C277" s="236"/>
      <c r="D277" s="230" t="s">
        <v>127</v>
      </c>
      <c r="E277" s="237" t="s">
        <v>1</v>
      </c>
      <c r="F277" s="238" t="s">
        <v>296</v>
      </c>
      <c r="G277" s="236"/>
      <c r="H277" s="239">
        <v>39.884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127</v>
      </c>
      <c r="AU277" s="245" t="s">
        <v>84</v>
      </c>
      <c r="AV277" s="13" t="s">
        <v>84</v>
      </c>
      <c r="AW277" s="13" t="s">
        <v>31</v>
      </c>
      <c r="AX277" s="13" t="s">
        <v>75</v>
      </c>
      <c r="AY277" s="245" t="s">
        <v>117</v>
      </c>
    </row>
    <row r="278" s="13" customFormat="1">
      <c r="A278" s="13"/>
      <c r="B278" s="235"/>
      <c r="C278" s="236"/>
      <c r="D278" s="230" t="s">
        <v>127</v>
      </c>
      <c r="E278" s="237" t="s">
        <v>1</v>
      </c>
      <c r="F278" s="238" t="s">
        <v>297</v>
      </c>
      <c r="G278" s="236"/>
      <c r="H278" s="239">
        <v>67.155000000000001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127</v>
      </c>
      <c r="AU278" s="245" t="s">
        <v>84</v>
      </c>
      <c r="AV278" s="13" t="s">
        <v>84</v>
      </c>
      <c r="AW278" s="13" t="s">
        <v>31</v>
      </c>
      <c r="AX278" s="13" t="s">
        <v>75</v>
      </c>
      <c r="AY278" s="245" t="s">
        <v>117</v>
      </c>
    </row>
    <row r="279" s="13" customFormat="1">
      <c r="A279" s="13"/>
      <c r="B279" s="235"/>
      <c r="C279" s="236"/>
      <c r="D279" s="230" t="s">
        <v>127</v>
      </c>
      <c r="E279" s="237" t="s">
        <v>1</v>
      </c>
      <c r="F279" s="238" t="s">
        <v>298</v>
      </c>
      <c r="G279" s="236"/>
      <c r="H279" s="239">
        <v>99.552000000000007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127</v>
      </c>
      <c r="AU279" s="245" t="s">
        <v>84</v>
      </c>
      <c r="AV279" s="13" t="s">
        <v>84</v>
      </c>
      <c r="AW279" s="13" t="s">
        <v>31</v>
      </c>
      <c r="AX279" s="13" t="s">
        <v>75</v>
      </c>
      <c r="AY279" s="245" t="s">
        <v>117</v>
      </c>
    </row>
    <row r="280" s="13" customFormat="1">
      <c r="A280" s="13"/>
      <c r="B280" s="235"/>
      <c r="C280" s="236"/>
      <c r="D280" s="230" t="s">
        <v>127</v>
      </c>
      <c r="E280" s="237" t="s">
        <v>1</v>
      </c>
      <c r="F280" s="238" t="s">
        <v>299</v>
      </c>
      <c r="G280" s="236"/>
      <c r="H280" s="239">
        <v>77.009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127</v>
      </c>
      <c r="AU280" s="245" t="s">
        <v>84</v>
      </c>
      <c r="AV280" s="13" t="s">
        <v>84</v>
      </c>
      <c r="AW280" s="13" t="s">
        <v>31</v>
      </c>
      <c r="AX280" s="13" t="s">
        <v>75</v>
      </c>
      <c r="AY280" s="245" t="s">
        <v>117</v>
      </c>
    </row>
    <row r="281" s="13" customFormat="1">
      <c r="A281" s="13"/>
      <c r="B281" s="235"/>
      <c r="C281" s="236"/>
      <c r="D281" s="230" t="s">
        <v>127</v>
      </c>
      <c r="E281" s="237" t="s">
        <v>1</v>
      </c>
      <c r="F281" s="238" t="s">
        <v>300</v>
      </c>
      <c r="G281" s="236"/>
      <c r="H281" s="239">
        <v>73.224000000000004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127</v>
      </c>
      <c r="AU281" s="245" t="s">
        <v>84</v>
      </c>
      <c r="AV281" s="13" t="s">
        <v>84</v>
      </c>
      <c r="AW281" s="13" t="s">
        <v>31</v>
      </c>
      <c r="AX281" s="13" t="s">
        <v>75</v>
      </c>
      <c r="AY281" s="245" t="s">
        <v>117</v>
      </c>
    </row>
    <row r="282" s="13" customFormat="1">
      <c r="A282" s="13"/>
      <c r="B282" s="235"/>
      <c r="C282" s="236"/>
      <c r="D282" s="230" t="s">
        <v>127</v>
      </c>
      <c r="E282" s="237" t="s">
        <v>1</v>
      </c>
      <c r="F282" s="238" t="s">
        <v>301</v>
      </c>
      <c r="G282" s="236"/>
      <c r="H282" s="239">
        <v>68.957999999999998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127</v>
      </c>
      <c r="AU282" s="245" t="s">
        <v>84</v>
      </c>
      <c r="AV282" s="13" t="s">
        <v>84</v>
      </c>
      <c r="AW282" s="13" t="s">
        <v>31</v>
      </c>
      <c r="AX282" s="13" t="s">
        <v>75</v>
      </c>
      <c r="AY282" s="245" t="s">
        <v>117</v>
      </c>
    </row>
    <row r="283" s="13" customFormat="1">
      <c r="A283" s="13"/>
      <c r="B283" s="235"/>
      <c r="C283" s="236"/>
      <c r="D283" s="230" t="s">
        <v>127</v>
      </c>
      <c r="E283" s="237" t="s">
        <v>1</v>
      </c>
      <c r="F283" s="238" t="s">
        <v>302</v>
      </c>
      <c r="G283" s="236"/>
      <c r="H283" s="239">
        <v>53.899999999999999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127</v>
      </c>
      <c r="AU283" s="245" t="s">
        <v>84</v>
      </c>
      <c r="AV283" s="13" t="s">
        <v>84</v>
      </c>
      <c r="AW283" s="13" t="s">
        <v>31</v>
      </c>
      <c r="AX283" s="13" t="s">
        <v>75</v>
      </c>
      <c r="AY283" s="245" t="s">
        <v>117</v>
      </c>
    </row>
    <row r="284" s="13" customFormat="1">
      <c r="A284" s="13"/>
      <c r="B284" s="235"/>
      <c r="C284" s="236"/>
      <c r="D284" s="230" t="s">
        <v>127</v>
      </c>
      <c r="E284" s="237" t="s">
        <v>1</v>
      </c>
      <c r="F284" s="238" t="s">
        <v>303</v>
      </c>
      <c r="G284" s="236"/>
      <c r="H284" s="239">
        <v>74.570999999999998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127</v>
      </c>
      <c r="AU284" s="245" t="s">
        <v>84</v>
      </c>
      <c r="AV284" s="13" t="s">
        <v>84</v>
      </c>
      <c r="AW284" s="13" t="s">
        <v>31</v>
      </c>
      <c r="AX284" s="13" t="s">
        <v>75</v>
      </c>
      <c r="AY284" s="245" t="s">
        <v>117</v>
      </c>
    </row>
    <row r="285" s="13" customFormat="1">
      <c r="A285" s="13"/>
      <c r="B285" s="235"/>
      <c r="C285" s="236"/>
      <c r="D285" s="230" t="s">
        <v>127</v>
      </c>
      <c r="E285" s="237" t="s">
        <v>1</v>
      </c>
      <c r="F285" s="238" t="s">
        <v>304</v>
      </c>
      <c r="G285" s="236"/>
      <c r="H285" s="239">
        <v>78.293000000000006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127</v>
      </c>
      <c r="AU285" s="245" t="s">
        <v>84</v>
      </c>
      <c r="AV285" s="13" t="s">
        <v>84</v>
      </c>
      <c r="AW285" s="13" t="s">
        <v>31</v>
      </c>
      <c r="AX285" s="13" t="s">
        <v>75</v>
      </c>
      <c r="AY285" s="245" t="s">
        <v>117</v>
      </c>
    </row>
    <row r="286" s="13" customFormat="1">
      <c r="A286" s="13"/>
      <c r="B286" s="235"/>
      <c r="C286" s="236"/>
      <c r="D286" s="230" t="s">
        <v>127</v>
      </c>
      <c r="E286" s="237" t="s">
        <v>1</v>
      </c>
      <c r="F286" s="238" t="s">
        <v>305</v>
      </c>
      <c r="G286" s="236"/>
      <c r="H286" s="239">
        <v>76.608000000000004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127</v>
      </c>
      <c r="AU286" s="245" t="s">
        <v>84</v>
      </c>
      <c r="AV286" s="13" t="s">
        <v>84</v>
      </c>
      <c r="AW286" s="13" t="s">
        <v>31</v>
      </c>
      <c r="AX286" s="13" t="s">
        <v>75</v>
      </c>
      <c r="AY286" s="245" t="s">
        <v>117</v>
      </c>
    </row>
    <row r="287" s="13" customFormat="1">
      <c r="A287" s="13"/>
      <c r="B287" s="235"/>
      <c r="C287" s="236"/>
      <c r="D287" s="230" t="s">
        <v>127</v>
      </c>
      <c r="E287" s="237" t="s">
        <v>1</v>
      </c>
      <c r="F287" s="238" t="s">
        <v>306</v>
      </c>
      <c r="G287" s="236"/>
      <c r="H287" s="239">
        <v>97.415999999999997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127</v>
      </c>
      <c r="AU287" s="245" t="s">
        <v>84</v>
      </c>
      <c r="AV287" s="13" t="s">
        <v>84</v>
      </c>
      <c r="AW287" s="13" t="s">
        <v>31</v>
      </c>
      <c r="AX287" s="13" t="s">
        <v>75</v>
      </c>
      <c r="AY287" s="245" t="s">
        <v>117</v>
      </c>
    </row>
    <row r="288" s="13" customFormat="1">
      <c r="A288" s="13"/>
      <c r="B288" s="235"/>
      <c r="C288" s="236"/>
      <c r="D288" s="230" t="s">
        <v>127</v>
      </c>
      <c r="E288" s="237" t="s">
        <v>1</v>
      </c>
      <c r="F288" s="238" t="s">
        <v>307</v>
      </c>
      <c r="G288" s="236"/>
      <c r="H288" s="239">
        <v>93.914000000000001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127</v>
      </c>
      <c r="AU288" s="245" t="s">
        <v>84</v>
      </c>
      <c r="AV288" s="13" t="s">
        <v>84</v>
      </c>
      <c r="AW288" s="13" t="s">
        <v>31</v>
      </c>
      <c r="AX288" s="13" t="s">
        <v>75</v>
      </c>
      <c r="AY288" s="245" t="s">
        <v>117</v>
      </c>
    </row>
    <row r="289" s="13" customFormat="1">
      <c r="A289" s="13"/>
      <c r="B289" s="235"/>
      <c r="C289" s="236"/>
      <c r="D289" s="230" t="s">
        <v>127</v>
      </c>
      <c r="E289" s="237" t="s">
        <v>1</v>
      </c>
      <c r="F289" s="238" t="s">
        <v>308</v>
      </c>
      <c r="G289" s="236"/>
      <c r="H289" s="239">
        <v>85.668000000000006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127</v>
      </c>
      <c r="AU289" s="245" t="s">
        <v>84</v>
      </c>
      <c r="AV289" s="13" t="s">
        <v>84</v>
      </c>
      <c r="AW289" s="13" t="s">
        <v>31</v>
      </c>
      <c r="AX289" s="13" t="s">
        <v>75</v>
      </c>
      <c r="AY289" s="245" t="s">
        <v>117</v>
      </c>
    </row>
    <row r="290" s="13" customFormat="1">
      <c r="A290" s="13"/>
      <c r="B290" s="235"/>
      <c r="C290" s="236"/>
      <c r="D290" s="230" t="s">
        <v>127</v>
      </c>
      <c r="E290" s="237" t="s">
        <v>1</v>
      </c>
      <c r="F290" s="238" t="s">
        <v>309</v>
      </c>
      <c r="G290" s="236"/>
      <c r="H290" s="239">
        <v>108.38800000000001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127</v>
      </c>
      <c r="AU290" s="245" t="s">
        <v>84</v>
      </c>
      <c r="AV290" s="13" t="s">
        <v>84</v>
      </c>
      <c r="AW290" s="13" t="s">
        <v>31</v>
      </c>
      <c r="AX290" s="13" t="s">
        <v>75</v>
      </c>
      <c r="AY290" s="245" t="s">
        <v>117</v>
      </c>
    </row>
    <row r="291" s="13" customFormat="1">
      <c r="A291" s="13"/>
      <c r="B291" s="235"/>
      <c r="C291" s="236"/>
      <c r="D291" s="230" t="s">
        <v>127</v>
      </c>
      <c r="E291" s="237" t="s">
        <v>1</v>
      </c>
      <c r="F291" s="238" t="s">
        <v>310</v>
      </c>
      <c r="G291" s="236"/>
      <c r="H291" s="239">
        <v>96.915000000000006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127</v>
      </c>
      <c r="AU291" s="245" t="s">
        <v>84</v>
      </c>
      <c r="AV291" s="13" t="s">
        <v>84</v>
      </c>
      <c r="AW291" s="13" t="s">
        <v>31</v>
      </c>
      <c r="AX291" s="13" t="s">
        <v>75</v>
      </c>
      <c r="AY291" s="245" t="s">
        <v>117</v>
      </c>
    </row>
    <row r="292" s="13" customFormat="1">
      <c r="A292" s="13"/>
      <c r="B292" s="235"/>
      <c r="C292" s="236"/>
      <c r="D292" s="230" t="s">
        <v>127</v>
      </c>
      <c r="E292" s="237" t="s">
        <v>1</v>
      </c>
      <c r="F292" s="238" t="s">
        <v>311</v>
      </c>
      <c r="G292" s="236"/>
      <c r="H292" s="239">
        <v>79.227999999999994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127</v>
      </c>
      <c r="AU292" s="245" t="s">
        <v>84</v>
      </c>
      <c r="AV292" s="13" t="s">
        <v>84</v>
      </c>
      <c r="AW292" s="13" t="s">
        <v>31</v>
      </c>
      <c r="AX292" s="13" t="s">
        <v>75</v>
      </c>
      <c r="AY292" s="245" t="s">
        <v>117</v>
      </c>
    </row>
    <row r="293" s="13" customFormat="1">
      <c r="A293" s="13"/>
      <c r="B293" s="235"/>
      <c r="C293" s="236"/>
      <c r="D293" s="230" t="s">
        <v>127</v>
      </c>
      <c r="E293" s="237" t="s">
        <v>1</v>
      </c>
      <c r="F293" s="238" t="s">
        <v>312</v>
      </c>
      <c r="G293" s="236"/>
      <c r="H293" s="239">
        <v>81.066000000000002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127</v>
      </c>
      <c r="AU293" s="245" t="s">
        <v>84</v>
      </c>
      <c r="AV293" s="13" t="s">
        <v>84</v>
      </c>
      <c r="AW293" s="13" t="s">
        <v>31</v>
      </c>
      <c r="AX293" s="13" t="s">
        <v>75</v>
      </c>
      <c r="AY293" s="245" t="s">
        <v>117</v>
      </c>
    </row>
    <row r="294" s="13" customFormat="1">
      <c r="A294" s="13"/>
      <c r="B294" s="235"/>
      <c r="C294" s="236"/>
      <c r="D294" s="230" t="s">
        <v>127</v>
      </c>
      <c r="E294" s="237" t="s">
        <v>1</v>
      </c>
      <c r="F294" s="238" t="s">
        <v>313</v>
      </c>
      <c r="G294" s="236"/>
      <c r="H294" s="239">
        <v>83.688000000000002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127</v>
      </c>
      <c r="AU294" s="245" t="s">
        <v>84</v>
      </c>
      <c r="AV294" s="13" t="s">
        <v>84</v>
      </c>
      <c r="AW294" s="13" t="s">
        <v>31</v>
      </c>
      <c r="AX294" s="13" t="s">
        <v>75</v>
      </c>
      <c r="AY294" s="245" t="s">
        <v>117</v>
      </c>
    </row>
    <row r="295" s="13" customFormat="1">
      <c r="A295" s="13"/>
      <c r="B295" s="235"/>
      <c r="C295" s="236"/>
      <c r="D295" s="230" t="s">
        <v>127</v>
      </c>
      <c r="E295" s="237" t="s">
        <v>1</v>
      </c>
      <c r="F295" s="238" t="s">
        <v>314</v>
      </c>
      <c r="G295" s="236"/>
      <c r="H295" s="239">
        <v>78.215000000000003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127</v>
      </c>
      <c r="AU295" s="245" t="s">
        <v>84</v>
      </c>
      <c r="AV295" s="13" t="s">
        <v>84</v>
      </c>
      <c r="AW295" s="13" t="s">
        <v>31</v>
      </c>
      <c r="AX295" s="13" t="s">
        <v>75</v>
      </c>
      <c r="AY295" s="245" t="s">
        <v>117</v>
      </c>
    </row>
    <row r="296" s="13" customFormat="1">
      <c r="A296" s="13"/>
      <c r="B296" s="235"/>
      <c r="C296" s="236"/>
      <c r="D296" s="230" t="s">
        <v>127</v>
      </c>
      <c r="E296" s="237" t="s">
        <v>1</v>
      </c>
      <c r="F296" s="238" t="s">
        <v>315</v>
      </c>
      <c r="G296" s="236"/>
      <c r="H296" s="239">
        <v>68.326999999999998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127</v>
      </c>
      <c r="AU296" s="245" t="s">
        <v>84</v>
      </c>
      <c r="AV296" s="13" t="s">
        <v>84</v>
      </c>
      <c r="AW296" s="13" t="s">
        <v>31</v>
      </c>
      <c r="AX296" s="13" t="s">
        <v>75</v>
      </c>
      <c r="AY296" s="245" t="s">
        <v>117</v>
      </c>
    </row>
    <row r="297" s="13" customFormat="1">
      <c r="A297" s="13"/>
      <c r="B297" s="235"/>
      <c r="C297" s="236"/>
      <c r="D297" s="230" t="s">
        <v>127</v>
      </c>
      <c r="E297" s="237" t="s">
        <v>1</v>
      </c>
      <c r="F297" s="238" t="s">
        <v>316</v>
      </c>
      <c r="G297" s="236"/>
      <c r="H297" s="239">
        <v>70.034999999999997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127</v>
      </c>
      <c r="AU297" s="245" t="s">
        <v>84</v>
      </c>
      <c r="AV297" s="13" t="s">
        <v>84</v>
      </c>
      <c r="AW297" s="13" t="s">
        <v>31</v>
      </c>
      <c r="AX297" s="13" t="s">
        <v>75</v>
      </c>
      <c r="AY297" s="245" t="s">
        <v>117</v>
      </c>
    </row>
    <row r="298" s="13" customFormat="1">
      <c r="A298" s="13"/>
      <c r="B298" s="235"/>
      <c r="C298" s="236"/>
      <c r="D298" s="230" t="s">
        <v>127</v>
      </c>
      <c r="E298" s="237" t="s">
        <v>1</v>
      </c>
      <c r="F298" s="238" t="s">
        <v>317</v>
      </c>
      <c r="G298" s="236"/>
      <c r="H298" s="239">
        <v>62.369999999999997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127</v>
      </c>
      <c r="AU298" s="245" t="s">
        <v>84</v>
      </c>
      <c r="AV298" s="13" t="s">
        <v>84</v>
      </c>
      <c r="AW298" s="13" t="s">
        <v>31</v>
      </c>
      <c r="AX298" s="13" t="s">
        <v>75</v>
      </c>
      <c r="AY298" s="245" t="s">
        <v>117</v>
      </c>
    </row>
    <row r="299" s="13" customFormat="1">
      <c r="A299" s="13"/>
      <c r="B299" s="235"/>
      <c r="C299" s="236"/>
      <c r="D299" s="230" t="s">
        <v>127</v>
      </c>
      <c r="E299" s="237" t="s">
        <v>1</v>
      </c>
      <c r="F299" s="238" t="s">
        <v>318</v>
      </c>
      <c r="G299" s="236"/>
      <c r="H299" s="239">
        <v>67.043999999999997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127</v>
      </c>
      <c r="AU299" s="245" t="s">
        <v>84</v>
      </c>
      <c r="AV299" s="13" t="s">
        <v>84</v>
      </c>
      <c r="AW299" s="13" t="s">
        <v>31</v>
      </c>
      <c r="AX299" s="13" t="s">
        <v>75</v>
      </c>
      <c r="AY299" s="245" t="s">
        <v>117</v>
      </c>
    </row>
    <row r="300" s="13" customFormat="1">
      <c r="A300" s="13"/>
      <c r="B300" s="235"/>
      <c r="C300" s="236"/>
      <c r="D300" s="230" t="s">
        <v>127</v>
      </c>
      <c r="E300" s="237" t="s">
        <v>1</v>
      </c>
      <c r="F300" s="238" t="s">
        <v>319</v>
      </c>
      <c r="G300" s="236"/>
      <c r="H300" s="239">
        <v>52.716000000000001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127</v>
      </c>
      <c r="AU300" s="245" t="s">
        <v>84</v>
      </c>
      <c r="AV300" s="13" t="s">
        <v>84</v>
      </c>
      <c r="AW300" s="13" t="s">
        <v>31</v>
      </c>
      <c r="AX300" s="13" t="s">
        <v>75</v>
      </c>
      <c r="AY300" s="245" t="s">
        <v>117</v>
      </c>
    </row>
    <row r="301" s="13" customFormat="1">
      <c r="A301" s="13"/>
      <c r="B301" s="235"/>
      <c r="C301" s="236"/>
      <c r="D301" s="230" t="s">
        <v>127</v>
      </c>
      <c r="E301" s="237" t="s">
        <v>1</v>
      </c>
      <c r="F301" s="238" t="s">
        <v>320</v>
      </c>
      <c r="G301" s="236"/>
      <c r="H301" s="239">
        <v>54.119999999999997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127</v>
      </c>
      <c r="AU301" s="245" t="s">
        <v>84</v>
      </c>
      <c r="AV301" s="13" t="s">
        <v>84</v>
      </c>
      <c r="AW301" s="13" t="s">
        <v>31</v>
      </c>
      <c r="AX301" s="13" t="s">
        <v>75</v>
      </c>
      <c r="AY301" s="245" t="s">
        <v>117</v>
      </c>
    </row>
    <row r="302" s="13" customFormat="1">
      <c r="A302" s="13"/>
      <c r="B302" s="235"/>
      <c r="C302" s="236"/>
      <c r="D302" s="230" t="s">
        <v>127</v>
      </c>
      <c r="E302" s="237" t="s">
        <v>1</v>
      </c>
      <c r="F302" s="238" t="s">
        <v>321</v>
      </c>
      <c r="G302" s="236"/>
      <c r="H302" s="239">
        <v>66.168000000000006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127</v>
      </c>
      <c r="AU302" s="245" t="s">
        <v>84</v>
      </c>
      <c r="AV302" s="13" t="s">
        <v>84</v>
      </c>
      <c r="AW302" s="13" t="s">
        <v>31</v>
      </c>
      <c r="AX302" s="13" t="s">
        <v>75</v>
      </c>
      <c r="AY302" s="245" t="s">
        <v>117</v>
      </c>
    </row>
    <row r="303" s="13" customFormat="1">
      <c r="A303" s="13"/>
      <c r="B303" s="235"/>
      <c r="C303" s="236"/>
      <c r="D303" s="230" t="s">
        <v>127</v>
      </c>
      <c r="E303" s="237" t="s">
        <v>1</v>
      </c>
      <c r="F303" s="238" t="s">
        <v>322</v>
      </c>
      <c r="G303" s="236"/>
      <c r="H303" s="239">
        <v>52.595999999999997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127</v>
      </c>
      <c r="AU303" s="245" t="s">
        <v>84</v>
      </c>
      <c r="AV303" s="13" t="s">
        <v>84</v>
      </c>
      <c r="AW303" s="13" t="s">
        <v>31</v>
      </c>
      <c r="AX303" s="13" t="s">
        <v>75</v>
      </c>
      <c r="AY303" s="245" t="s">
        <v>117</v>
      </c>
    </row>
    <row r="304" s="13" customFormat="1">
      <c r="A304" s="13"/>
      <c r="B304" s="235"/>
      <c r="C304" s="236"/>
      <c r="D304" s="230" t="s">
        <v>127</v>
      </c>
      <c r="E304" s="237" t="s">
        <v>1</v>
      </c>
      <c r="F304" s="238" t="s">
        <v>323</v>
      </c>
      <c r="G304" s="236"/>
      <c r="H304" s="239">
        <v>67.183999999999998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127</v>
      </c>
      <c r="AU304" s="245" t="s">
        <v>84</v>
      </c>
      <c r="AV304" s="13" t="s">
        <v>84</v>
      </c>
      <c r="AW304" s="13" t="s">
        <v>31</v>
      </c>
      <c r="AX304" s="13" t="s">
        <v>75</v>
      </c>
      <c r="AY304" s="245" t="s">
        <v>117</v>
      </c>
    </row>
    <row r="305" s="13" customFormat="1">
      <c r="A305" s="13"/>
      <c r="B305" s="235"/>
      <c r="C305" s="236"/>
      <c r="D305" s="230" t="s">
        <v>127</v>
      </c>
      <c r="E305" s="237" t="s">
        <v>1</v>
      </c>
      <c r="F305" s="238" t="s">
        <v>324</v>
      </c>
      <c r="G305" s="236"/>
      <c r="H305" s="239">
        <v>68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127</v>
      </c>
      <c r="AU305" s="245" t="s">
        <v>84</v>
      </c>
      <c r="AV305" s="13" t="s">
        <v>84</v>
      </c>
      <c r="AW305" s="13" t="s">
        <v>31</v>
      </c>
      <c r="AX305" s="13" t="s">
        <v>75</v>
      </c>
      <c r="AY305" s="245" t="s">
        <v>117</v>
      </c>
    </row>
    <row r="306" s="13" customFormat="1">
      <c r="A306" s="13"/>
      <c r="B306" s="235"/>
      <c r="C306" s="236"/>
      <c r="D306" s="230" t="s">
        <v>127</v>
      </c>
      <c r="E306" s="237" t="s">
        <v>1</v>
      </c>
      <c r="F306" s="238" t="s">
        <v>325</v>
      </c>
      <c r="G306" s="236"/>
      <c r="H306" s="239">
        <v>68.067999999999998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127</v>
      </c>
      <c r="AU306" s="245" t="s">
        <v>84</v>
      </c>
      <c r="AV306" s="13" t="s">
        <v>84</v>
      </c>
      <c r="AW306" s="13" t="s">
        <v>31</v>
      </c>
      <c r="AX306" s="13" t="s">
        <v>75</v>
      </c>
      <c r="AY306" s="245" t="s">
        <v>117</v>
      </c>
    </row>
    <row r="307" s="13" customFormat="1">
      <c r="A307" s="13"/>
      <c r="B307" s="235"/>
      <c r="C307" s="236"/>
      <c r="D307" s="230" t="s">
        <v>127</v>
      </c>
      <c r="E307" s="237" t="s">
        <v>1</v>
      </c>
      <c r="F307" s="238" t="s">
        <v>326</v>
      </c>
      <c r="G307" s="236"/>
      <c r="H307" s="239">
        <v>63.491999999999997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127</v>
      </c>
      <c r="AU307" s="245" t="s">
        <v>84</v>
      </c>
      <c r="AV307" s="13" t="s">
        <v>84</v>
      </c>
      <c r="AW307" s="13" t="s">
        <v>31</v>
      </c>
      <c r="AX307" s="13" t="s">
        <v>75</v>
      </c>
      <c r="AY307" s="245" t="s">
        <v>117</v>
      </c>
    </row>
    <row r="308" s="13" customFormat="1">
      <c r="A308" s="13"/>
      <c r="B308" s="235"/>
      <c r="C308" s="236"/>
      <c r="D308" s="230" t="s">
        <v>127</v>
      </c>
      <c r="E308" s="237" t="s">
        <v>1</v>
      </c>
      <c r="F308" s="238" t="s">
        <v>327</v>
      </c>
      <c r="G308" s="236"/>
      <c r="H308" s="239">
        <v>13.135999999999999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127</v>
      </c>
      <c r="AU308" s="245" t="s">
        <v>84</v>
      </c>
      <c r="AV308" s="13" t="s">
        <v>84</v>
      </c>
      <c r="AW308" s="13" t="s">
        <v>31</v>
      </c>
      <c r="AX308" s="13" t="s">
        <v>75</v>
      </c>
      <c r="AY308" s="245" t="s">
        <v>117</v>
      </c>
    </row>
    <row r="309" s="13" customFormat="1">
      <c r="A309" s="13"/>
      <c r="B309" s="235"/>
      <c r="C309" s="236"/>
      <c r="D309" s="230" t="s">
        <v>127</v>
      </c>
      <c r="E309" s="237" t="s">
        <v>1</v>
      </c>
      <c r="F309" s="238" t="s">
        <v>328</v>
      </c>
      <c r="G309" s="236"/>
      <c r="H309" s="239">
        <v>5.5999999999999996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127</v>
      </c>
      <c r="AU309" s="245" t="s">
        <v>84</v>
      </c>
      <c r="AV309" s="13" t="s">
        <v>84</v>
      </c>
      <c r="AW309" s="13" t="s">
        <v>31</v>
      </c>
      <c r="AX309" s="13" t="s">
        <v>75</v>
      </c>
      <c r="AY309" s="245" t="s">
        <v>117</v>
      </c>
    </row>
    <row r="310" s="13" customFormat="1">
      <c r="A310" s="13"/>
      <c r="B310" s="235"/>
      <c r="C310" s="236"/>
      <c r="D310" s="230" t="s">
        <v>127</v>
      </c>
      <c r="E310" s="237" t="s">
        <v>1</v>
      </c>
      <c r="F310" s="238" t="s">
        <v>169</v>
      </c>
      <c r="G310" s="236"/>
      <c r="H310" s="239">
        <v>0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127</v>
      </c>
      <c r="AU310" s="245" t="s">
        <v>84</v>
      </c>
      <c r="AV310" s="13" t="s">
        <v>84</v>
      </c>
      <c r="AW310" s="13" t="s">
        <v>31</v>
      </c>
      <c r="AX310" s="13" t="s">
        <v>75</v>
      </c>
      <c r="AY310" s="245" t="s">
        <v>117</v>
      </c>
    </row>
    <row r="311" s="13" customFormat="1">
      <c r="A311" s="13"/>
      <c r="B311" s="235"/>
      <c r="C311" s="236"/>
      <c r="D311" s="230" t="s">
        <v>127</v>
      </c>
      <c r="E311" s="237" t="s">
        <v>1</v>
      </c>
      <c r="F311" s="238" t="s">
        <v>329</v>
      </c>
      <c r="G311" s="236"/>
      <c r="H311" s="239">
        <v>7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127</v>
      </c>
      <c r="AU311" s="245" t="s">
        <v>84</v>
      </c>
      <c r="AV311" s="13" t="s">
        <v>84</v>
      </c>
      <c r="AW311" s="13" t="s">
        <v>31</v>
      </c>
      <c r="AX311" s="13" t="s">
        <v>75</v>
      </c>
      <c r="AY311" s="245" t="s">
        <v>117</v>
      </c>
    </row>
    <row r="312" s="13" customFormat="1">
      <c r="A312" s="13"/>
      <c r="B312" s="235"/>
      <c r="C312" s="236"/>
      <c r="D312" s="230" t="s">
        <v>127</v>
      </c>
      <c r="E312" s="237" t="s">
        <v>1</v>
      </c>
      <c r="F312" s="238" t="s">
        <v>330</v>
      </c>
      <c r="G312" s="236"/>
      <c r="H312" s="239">
        <v>63.161999999999999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127</v>
      </c>
      <c r="AU312" s="245" t="s">
        <v>84</v>
      </c>
      <c r="AV312" s="13" t="s">
        <v>84</v>
      </c>
      <c r="AW312" s="13" t="s">
        <v>31</v>
      </c>
      <c r="AX312" s="13" t="s">
        <v>75</v>
      </c>
      <c r="AY312" s="245" t="s">
        <v>117</v>
      </c>
    </row>
    <row r="313" s="13" customFormat="1">
      <c r="A313" s="13"/>
      <c r="B313" s="235"/>
      <c r="C313" s="236"/>
      <c r="D313" s="230" t="s">
        <v>127</v>
      </c>
      <c r="E313" s="237" t="s">
        <v>1</v>
      </c>
      <c r="F313" s="238" t="s">
        <v>331</v>
      </c>
      <c r="G313" s="236"/>
      <c r="H313" s="239">
        <v>89.117000000000004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127</v>
      </c>
      <c r="AU313" s="245" t="s">
        <v>84</v>
      </c>
      <c r="AV313" s="13" t="s">
        <v>84</v>
      </c>
      <c r="AW313" s="13" t="s">
        <v>31</v>
      </c>
      <c r="AX313" s="13" t="s">
        <v>75</v>
      </c>
      <c r="AY313" s="245" t="s">
        <v>117</v>
      </c>
    </row>
    <row r="314" s="13" customFormat="1">
      <c r="A314" s="13"/>
      <c r="B314" s="235"/>
      <c r="C314" s="236"/>
      <c r="D314" s="230" t="s">
        <v>127</v>
      </c>
      <c r="E314" s="237" t="s">
        <v>1</v>
      </c>
      <c r="F314" s="238" t="s">
        <v>332</v>
      </c>
      <c r="G314" s="236"/>
      <c r="H314" s="239">
        <v>85.144000000000005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127</v>
      </c>
      <c r="AU314" s="245" t="s">
        <v>84</v>
      </c>
      <c r="AV314" s="13" t="s">
        <v>84</v>
      </c>
      <c r="AW314" s="13" t="s">
        <v>31</v>
      </c>
      <c r="AX314" s="13" t="s">
        <v>75</v>
      </c>
      <c r="AY314" s="245" t="s">
        <v>117</v>
      </c>
    </row>
    <row r="315" s="13" customFormat="1">
      <c r="A315" s="13"/>
      <c r="B315" s="235"/>
      <c r="C315" s="236"/>
      <c r="D315" s="230" t="s">
        <v>127</v>
      </c>
      <c r="E315" s="237" t="s">
        <v>1</v>
      </c>
      <c r="F315" s="238" t="s">
        <v>333</v>
      </c>
      <c r="G315" s="236"/>
      <c r="H315" s="239">
        <v>111.982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127</v>
      </c>
      <c r="AU315" s="245" t="s">
        <v>84</v>
      </c>
      <c r="AV315" s="13" t="s">
        <v>84</v>
      </c>
      <c r="AW315" s="13" t="s">
        <v>31</v>
      </c>
      <c r="AX315" s="13" t="s">
        <v>75</v>
      </c>
      <c r="AY315" s="245" t="s">
        <v>117</v>
      </c>
    </row>
    <row r="316" s="13" customFormat="1">
      <c r="A316" s="13"/>
      <c r="B316" s="235"/>
      <c r="C316" s="236"/>
      <c r="D316" s="230" t="s">
        <v>127</v>
      </c>
      <c r="E316" s="237" t="s">
        <v>1</v>
      </c>
      <c r="F316" s="238" t="s">
        <v>334</v>
      </c>
      <c r="G316" s="236"/>
      <c r="H316" s="239">
        <v>39.494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127</v>
      </c>
      <c r="AU316" s="245" t="s">
        <v>84</v>
      </c>
      <c r="AV316" s="13" t="s">
        <v>84</v>
      </c>
      <c r="AW316" s="13" t="s">
        <v>31</v>
      </c>
      <c r="AX316" s="13" t="s">
        <v>75</v>
      </c>
      <c r="AY316" s="245" t="s">
        <v>117</v>
      </c>
    </row>
    <row r="317" s="16" customFormat="1">
      <c r="A317" s="16"/>
      <c r="B317" s="267"/>
      <c r="C317" s="268"/>
      <c r="D317" s="230" t="s">
        <v>127</v>
      </c>
      <c r="E317" s="269" t="s">
        <v>1</v>
      </c>
      <c r="F317" s="270" t="s">
        <v>187</v>
      </c>
      <c r="G317" s="268"/>
      <c r="H317" s="271">
        <v>3039.4119999999998</v>
      </c>
      <c r="I317" s="272"/>
      <c r="J317" s="268"/>
      <c r="K317" s="268"/>
      <c r="L317" s="273"/>
      <c r="M317" s="274"/>
      <c r="N317" s="275"/>
      <c r="O317" s="275"/>
      <c r="P317" s="275"/>
      <c r="Q317" s="275"/>
      <c r="R317" s="275"/>
      <c r="S317" s="275"/>
      <c r="T317" s="27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7" t="s">
        <v>127</v>
      </c>
      <c r="AU317" s="277" t="s">
        <v>84</v>
      </c>
      <c r="AV317" s="16" t="s">
        <v>123</v>
      </c>
      <c r="AW317" s="16" t="s">
        <v>31</v>
      </c>
      <c r="AX317" s="16" t="s">
        <v>82</v>
      </c>
      <c r="AY317" s="277" t="s">
        <v>117</v>
      </c>
    </row>
    <row r="318" s="2" customFormat="1" ht="16.5" customHeight="1">
      <c r="A318" s="39"/>
      <c r="B318" s="40"/>
      <c r="C318" s="278" t="s">
        <v>335</v>
      </c>
      <c r="D318" s="278" t="s">
        <v>277</v>
      </c>
      <c r="E318" s="279" t="s">
        <v>336</v>
      </c>
      <c r="F318" s="280" t="s">
        <v>337</v>
      </c>
      <c r="G318" s="281" t="s">
        <v>280</v>
      </c>
      <c r="H318" s="282">
        <v>45.591000000000001</v>
      </c>
      <c r="I318" s="283"/>
      <c r="J318" s="284">
        <f>ROUND(I318*H318,2)</f>
        <v>0</v>
      </c>
      <c r="K318" s="285"/>
      <c r="L318" s="286"/>
      <c r="M318" s="287" t="s">
        <v>1</v>
      </c>
      <c r="N318" s="288" t="s">
        <v>40</v>
      </c>
      <c r="O318" s="92"/>
      <c r="P318" s="226">
        <f>O318*H318</f>
        <v>0</v>
      </c>
      <c r="Q318" s="226">
        <v>0.001</v>
      </c>
      <c r="R318" s="226">
        <f>Q318*H318</f>
        <v>0.045591</v>
      </c>
      <c r="S318" s="226">
        <v>0</v>
      </c>
      <c r="T318" s="22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8" t="s">
        <v>271</v>
      </c>
      <c r="AT318" s="228" t="s">
        <v>277</v>
      </c>
      <c r="AU318" s="228" t="s">
        <v>84</v>
      </c>
      <c r="AY318" s="18" t="s">
        <v>117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8" t="s">
        <v>82</v>
      </c>
      <c r="BK318" s="229">
        <f>ROUND(I318*H318,2)</f>
        <v>0</v>
      </c>
      <c r="BL318" s="18" t="s">
        <v>123</v>
      </c>
      <c r="BM318" s="228" t="s">
        <v>338</v>
      </c>
    </row>
    <row r="319" s="2" customFormat="1">
      <c r="A319" s="39"/>
      <c r="B319" s="40"/>
      <c r="C319" s="41"/>
      <c r="D319" s="230" t="s">
        <v>125</v>
      </c>
      <c r="E319" s="41"/>
      <c r="F319" s="231" t="s">
        <v>337</v>
      </c>
      <c r="G319" s="41"/>
      <c r="H319" s="41"/>
      <c r="I319" s="232"/>
      <c r="J319" s="41"/>
      <c r="K319" s="41"/>
      <c r="L319" s="45"/>
      <c r="M319" s="233"/>
      <c r="N319" s="234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125</v>
      </c>
      <c r="AU319" s="18" t="s">
        <v>84</v>
      </c>
    </row>
    <row r="320" s="13" customFormat="1">
      <c r="A320" s="13"/>
      <c r="B320" s="235"/>
      <c r="C320" s="236"/>
      <c r="D320" s="230" t="s">
        <v>127</v>
      </c>
      <c r="E320" s="236"/>
      <c r="F320" s="238" t="s">
        <v>339</v>
      </c>
      <c r="G320" s="236"/>
      <c r="H320" s="239">
        <v>45.591000000000001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127</v>
      </c>
      <c r="AU320" s="245" t="s">
        <v>84</v>
      </c>
      <c r="AV320" s="13" t="s">
        <v>84</v>
      </c>
      <c r="AW320" s="13" t="s">
        <v>4</v>
      </c>
      <c r="AX320" s="13" t="s">
        <v>82</v>
      </c>
      <c r="AY320" s="245" t="s">
        <v>117</v>
      </c>
    </row>
    <row r="321" s="2" customFormat="1" ht="16.5" customHeight="1">
      <c r="A321" s="39"/>
      <c r="B321" s="40"/>
      <c r="C321" s="216" t="s">
        <v>340</v>
      </c>
      <c r="D321" s="216" t="s">
        <v>119</v>
      </c>
      <c r="E321" s="217" t="s">
        <v>341</v>
      </c>
      <c r="F321" s="218" t="s">
        <v>342</v>
      </c>
      <c r="G321" s="219" t="s">
        <v>122</v>
      </c>
      <c r="H321" s="220">
        <v>3039.4119999999998</v>
      </c>
      <c r="I321" s="221"/>
      <c r="J321" s="222">
        <f>ROUND(I321*H321,2)</f>
        <v>0</v>
      </c>
      <c r="K321" s="223"/>
      <c r="L321" s="45"/>
      <c r="M321" s="224" t="s">
        <v>1</v>
      </c>
      <c r="N321" s="225" t="s">
        <v>40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123</v>
      </c>
      <c r="AT321" s="228" t="s">
        <v>119</v>
      </c>
      <c r="AU321" s="228" t="s">
        <v>84</v>
      </c>
      <c r="AY321" s="18" t="s">
        <v>117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82</v>
      </c>
      <c r="BK321" s="229">
        <f>ROUND(I321*H321,2)</f>
        <v>0</v>
      </c>
      <c r="BL321" s="18" t="s">
        <v>123</v>
      </c>
      <c r="BM321" s="228" t="s">
        <v>343</v>
      </c>
    </row>
    <row r="322" s="2" customFormat="1">
      <c r="A322" s="39"/>
      <c r="B322" s="40"/>
      <c r="C322" s="41"/>
      <c r="D322" s="230" t="s">
        <v>125</v>
      </c>
      <c r="E322" s="41"/>
      <c r="F322" s="231" t="s">
        <v>344</v>
      </c>
      <c r="G322" s="41"/>
      <c r="H322" s="41"/>
      <c r="I322" s="232"/>
      <c r="J322" s="41"/>
      <c r="K322" s="41"/>
      <c r="L322" s="45"/>
      <c r="M322" s="233"/>
      <c r="N322" s="23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125</v>
      </c>
      <c r="AU322" s="18" t="s">
        <v>84</v>
      </c>
    </row>
    <row r="323" s="2" customFormat="1" ht="24.15" customHeight="1">
      <c r="A323" s="39"/>
      <c r="B323" s="40"/>
      <c r="C323" s="216" t="s">
        <v>345</v>
      </c>
      <c r="D323" s="216" t="s">
        <v>119</v>
      </c>
      <c r="E323" s="217" t="s">
        <v>346</v>
      </c>
      <c r="F323" s="218" t="s">
        <v>347</v>
      </c>
      <c r="G323" s="219" t="s">
        <v>122</v>
      </c>
      <c r="H323" s="220">
        <v>3039.4119999999998</v>
      </c>
      <c r="I323" s="221"/>
      <c r="J323" s="222">
        <f>ROUND(I323*H323,2)</f>
        <v>0</v>
      </c>
      <c r="K323" s="223"/>
      <c r="L323" s="45"/>
      <c r="M323" s="224" t="s">
        <v>1</v>
      </c>
      <c r="N323" s="225" t="s">
        <v>40</v>
      </c>
      <c r="O323" s="92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8" t="s">
        <v>123</v>
      </c>
      <c r="AT323" s="228" t="s">
        <v>119</v>
      </c>
      <c r="AU323" s="228" t="s">
        <v>84</v>
      </c>
      <c r="AY323" s="18" t="s">
        <v>117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8" t="s">
        <v>82</v>
      </c>
      <c r="BK323" s="229">
        <f>ROUND(I323*H323,2)</f>
        <v>0</v>
      </c>
      <c r="BL323" s="18" t="s">
        <v>123</v>
      </c>
      <c r="BM323" s="228" t="s">
        <v>348</v>
      </c>
    </row>
    <row r="324" s="2" customFormat="1">
      <c r="A324" s="39"/>
      <c r="B324" s="40"/>
      <c r="C324" s="41"/>
      <c r="D324" s="230" t="s">
        <v>125</v>
      </c>
      <c r="E324" s="41"/>
      <c r="F324" s="231" t="s">
        <v>349</v>
      </c>
      <c r="G324" s="41"/>
      <c r="H324" s="41"/>
      <c r="I324" s="232"/>
      <c r="J324" s="41"/>
      <c r="K324" s="41"/>
      <c r="L324" s="45"/>
      <c r="M324" s="233"/>
      <c r="N324" s="23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125</v>
      </c>
      <c r="AU324" s="18" t="s">
        <v>84</v>
      </c>
    </row>
    <row r="325" s="2" customFormat="1" ht="24.15" customHeight="1">
      <c r="A325" s="39"/>
      <c r="B325" s="40"/>
      <c r="C325" s="216" t="s">
        <v>350</v>
      </c>
      <c r="D325" s="216" t="s">
        <v>119</v>
      </c>
      <c r="E325" s="217" t="s">
        <v>351</v>
      </c>
      <c r="F325" s="218" t="s">
        <v>352</v>
      </c>
      <c r="G325" s="219" t="s">
        <v>122</v>
      </c>
      <c r="H325" s="220">
        <v>2335.5</v>
      </c>
      <c r="I325" s="221"/>
      <c r="J325" s="222">
        <f>ROUND(I325*H325,2)</f>
        <v>0</v>
      </c>
      <c r="K325" s="223"/>
      <c r="L325" s="45"/>
      <c r="M325" s="224" t="s">
        <v>1</v>
      </c>
      <c r="N325" s="225" t="s">
        <v>40</v>
      </c>
      <c r="O325" s="92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123</v>
      </c>
      <c r="AT325" s="228" t="s">
        <v>119</v>
      </c>
      <c r="AU325" s="228" t="s">
        <v>84</v>
      </c>
      <c r="AY325" s="18" t="s">
        <v>117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82</v>
      </c>
      <c r="BK325" s="229">
        <f>ROUND(I325*H325,2)</f>
        <v>0</v>
      </c>
      <c r="BL325" s="18" t="s">
        <v>123</v>
      </c>
      <c r="BM325" s="228" t="s">
        <v>353</v>
      </c>
    </row>
    <row r="326" s="2" customFormat="1">
      <c r="A326" s="39"/>
      <c r="B326" s="40"/>
      <c r="C326" s="41"/>
      <c r="D326" s="230" t="s">
        <v>125</v>
      </c>
      <c r="E326" s="41"/>
      <c r="F326" s="231" t="s">
        <v>354</v>
      </c>
      <c r="G326" s="41"/>
      <c r="H326" s="41"/>
      <c r="I326" s="232"/>
      <c r="J326" s="41"/>
      <c r="K326" s="41"/>
      <c r="L326" s="45"/>
      <c r="M326" s="233"/>
      <c r="N326" s="23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125</v>
      </c>
      <c r="AU326" s="18" t="s">
        <v>84</v>
      </c>
    </row>
    <row r="327" s="15" customFormat="1">
      <c r="A327" s="15"/>
      <c r="B327" s="257"/>
      <c r="C327" s="258"/>
      <c r="D327" s="230" t="s">
        <v>127</v>
      </c>
      <c r="E327" s="259" t="s">
        <v>1</v>
      </c>
      <c r="F327" s="260" t="s">
        <v>355</v>
      </c>
      <c r="G327" s="258"/>
      <c r="H327" s="259" t="s">
        <v>1</v>
      </c>
      <c r="I327" s="261"/>
      <c r="J327" s="258"/>
      <c r="K327" s="258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127</v>
      </c>
      <c r="AU327" s="266" t="s">
        <v>84</v>
      </c>
      <c r="AV327" s="15" t="s">
        <v>82</v>
      </c>
      <c r="AW327" s="15" t="s">
        <v>31</v>
      </c>
      <c r="AX327" s="15" t="s">
        <v>75</v>
      </c>
      <c r="AY327" s="266" t="s">
        <v>117</v>
      </c>
    </row>
    <row r="328" s="13" customFormat="1">
      <c r="A328" s="13"/>
      <c r="B328" s="235"/>
      <c r="C328" s="236"/>
      <c r="D328" s="230" t="s">
        <v>127</v>
      </c>
      <c r="E328" s="237" t="s">
        <v>1</v>
      </c>
      <c r="F328" s="238" t="s">
        <v>356</v>
      </c>
      <c r="G328" s="236"/>
      <c r="H328" s="239">
        <v>2335.5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127</v>
      </c>
      <c r="AU328" s="245" t="s">
        <v>84</v>
      </c>
      <c r="AV328" s="13" t="s">
        <v>84</v>
      </c>
      <c r="AW328" s="13" t="s">
        <v>31</v>
      </c>
      <c r="AX328" s="13" t="s">
        <v>82</v>
      </c>
      <c r="AY328" s="245" t="s">
        <v>117</v>
      </c>
    </row>
    <row r="329" s="2" customFormat="1" ht="33" customHeight="1">
      <c r="A329" s="39"/>
      <c r="B329" s="40"/>
      <c r="C329" s="216" t="s">
        <v>8</v>
      </c>
      <c r="D329" s="216" t="s">
        <v>119</v>
      </c>
      <c r="E329" s="217" t="s">
        <v>357</v>
      </c>
      <c r="F329" s="218" t="s">
        <v>358</v>
      </c>
      <c r="G329" s="219" t="s">
        <v>122</v>
      </c>
      <c r="H329" s="220">
        <v>3039.4119999999998</v>
      </c>
      <c r="I329" s="221"/>
      <c r="J329" s="222">
        <f>ROUND(I329*H329,2)</f>
        <v>0</v>
      </c>
      <c r="K329" s="223"/>
      <c r="L329" s="45"/>
      <c r="M329" s="224" t="s">
        <v>1</v>
      </c>
      <c r="N329" s="225" t="s">
        <v>40</v>
      </c>
      <c r="O329" s="92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123</v>
      </c>
      <c r="AT329" s="228" t="s">
        <v>119</v>
      </c>
      <c r="AU329" s="228" t="s">
        <v>84</v>
      </c>
      <c r="AY329" s="18" t="s">
        <v>117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82</v>
      </c>
      <c r="BK329" s="229">
        <f>ROUND(I329*H329,2)</f>
        <v>0</v>
      </c>
      <c r="BL329" s="18" t="s">
        <v>123</v>
      </c>
      <c r="BM329" s="228" t="s">
        <v>359</v>
      </c>
    </row>
    <row r="330" s="2" customFormat="1">
      <c r="A330" s="39"/>
      <c r="B330" s="40"/>
      <c r="C330" s="41"/>
      <c r="D330" s="230" t="s">
        <v>125</v>
      </c>
      <c r="E330" s="41"/>
      <c r="F330" s="231" t="s">
        <v>360</v>
      </c>
      <c r="G330" s="41"/>
      <c r="H330" s="41"/>
      <c r="I330" s="232"/>
      <c r="J330" s="41"/>
      <c r="K330" s="41"/>
      <c r="L330" s="45"/>
      <c r="M330" s="233"/>
      <c r="N330" s="23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125</v>
      </c>
      <c r="AU330" s="18" t="s">
        <v>84</v>
      </c>
    </row>
    <row r="331" s="2" customFormat="1" ht="24.15" customHeight="1">
      <c r="A331" s="39"/>
      <c r="B331" s="40"/>
      <c r="C331" s="216" t="s">
        <v>361</v>
      </c>
      <c r="D331" s="216" t="s">
        <v>119</v>
      </c>
      <c r="E331" s="217" t="s">
        <v>362</v>
      </c>
      <c r="F331" s="218" t="s">
        <v>363</v>
      </c>
      <c r="G331" s="219" t="s">
        <v>197</v>
      </c>
      <c r="H331" s="220">
        <v>1261.596</v>
      </c>
      <c r="I331" s="221"/>
      <c r="J331" s="222">
        <f>ROUND(I331*H331,2)</f>
        <v>0</v>
      </c>
      <c r="K331" s="223"/>
      <c r="L331" s="45"/>
      <c r="M331" s="224" t="s">
        <v>1</v>
      </c>
      <c r="N331" s="225" t="s">
        <v>40</v>
      </c>
      <c r="O331" s="92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123</v>
      </c>
      <c r="AT331" s="228" t="s">
        <v>119</v>
      </c>
      <c r="AU331" s="228" t="s">
        <v>84</v>
      </c>
      <c r="AY331" s="18" t="s">
        <v>117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82</v>
      </c>
      <c r="BK331" s="229">
        <f>ROUND(I331*H331,2)</f>
        <v>0</v>
      </c>
      <c r="BL331" s="18" t="s">
        <v>123</v>
      </c>
      <c r="BM331" s="228" t="s">
        <v>364</v>
      </c>
    </row>
    <row r="332" s="2" customFormat="1">
      <c r="A332" s="39"/>
      <c r="B332" s="40"/>
      <c r="C332" s="41"/>
      <c r="D332" s="230" t="s">
        <v>125</v>
      </c>
      <c r="E332" s="41"/>
      <c r="F332" s="231" t="s">
        <v>363</v>
      </c>
      <c r="G332" s="41"/>
      <c r="H332" s="41"/>
      <c r="I332" s="232"/>
      <c r="J332" s="41"/>
      <c r="K332" s="41"/>
      <c r="L332" s="45"/>
      <c r="M332" s="233"/>
      <c r="N332" s="23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125</v>
      </c>
      <c r="AU332" s="18" t="s">
        <v>84</v>
      </c>
    </row>
    <row r="333" s="2" customFormat="1" ht="16.5" customHeight="1">
      <c r="A333" s="39"/>
      <c r="B333" s="40"/>
      <c r="C333" s="216" t="s">
        <v>365</v>
      </c>
      <c r="D333" s="216" t="s">
        <v>119</v>
      </c>
      <c r="E333" s="217" t="s">
        <v>366</v>
      </c>
      <c r="F333" s="218" t="s">
        <v>367</v>
      </c>
      <c r="G333" s="219" t="s">
        <v>197</v>
      </c>
      <c r="H333" s="220">
        <v>1261.646</v>
      </c>
      <c r="I333" s="221"/>
      <c r="J333" s="222">
        <f>ROUND(I333*H333,2)</f>
        <v>0</v>
      </c>
      <c r="K333" s="223"/>
      <c r="L333" s="45"/>
      <c r="M333" s="224" t="s">
        <v>1</v>
      </c>
      <c r="N333" s="225" t="s">
        <v>40</v>
      </c>
      <c r="O333" s="92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123</v>
      </c>
      <c r="AT333" s="228" t="s">
        <v>119</v>
      </c>
      <c r="AU333" s="228" t="s">
        <v>84</v>
      </c>
      <c r="AY333" s="18" t="s">
        <v>117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82</v>
      </c>
      <c r="BK333" s="229">
        <f>ROUND(I333*H333,2)</f>
        <v>0</v>
      </c>
      <c r="BL333" s="18" t="s">
        <v>123</v>
      </c>
      <c r="BM333" s="228" t="s">
        <v>368</v>
      </c>
    </row>
    <row r="334" s="2" customFormat="1">
      <c r="A334" s="39"/>
      <c r="B334" s="40"/>
      <c r="C334" s="41"/>
      <c r="D334" s="230" t="s">
        <v>125</v>
      </c>
      <c r="E334" s="41"/>
      <c r="F334" s="231" t="s">
        <v>369</v>
      </c>
      <c r="G334" s="41"/>
      <c r="H334" s="41"/>
      <c r="I334" s="232"/>
      <c r="J334" s="41"/>
      <c r="K334" s="41"/>
      <c r="L334" s="45"/>
      <c r="M334" s="233"/>
      <c r="N334" s="23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125</v>
      </c>
      <c r="AU334" s="18" t="s">
        <v>84</v>
      </c>
    </row>
    <row r="335" s="2" customFormat="1" ht="16.5" customHeight="1">
      <c r="A335" s="39"/>
      <c r="B335" s="40"/>
      <c r="C335" s="216" t="s">
        <v>370</v>
      </c>
      <c r="D335" s="216" t="s">
        <v>119</v>
      </c>
      <c r="E335" s="217" t="s">
        <v>371</v>
      </c>
      <c r="F335" s="218" t="s">
        <v>372</v>
      </c>
      <c r="G335" s="219" t="s">
        <v>197</v>
      </c>
      <c r="H335" s="220">
        <v>275.53399999999999</v>
      </c>
      <c r="I335" s="221"/>
      <c r="J335" s="222">
        <f>ROUND(I335*H335,2)</f>
        <v>0</v>
      </c>
      <c r="K335" s="223"/>
      <c r="L335" s="45"/>
      <c r="M335" s="224" t="s">
        <v>1</v>
      </c>
      <c r="N335" s="225" t="s">
        <v>40</v>
      </c>
      <c r="O335" s="92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8" t="s">
        <v>123</v>
      </c>
      <c r="AT335" s="228" t="s">
        <v>119</v>
      </c>
      <c r="AU335" s="228" t="s">
        <v>84</v>
      </c>
      <c r="AY335" s="18" t="s">
        <v>117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8" t="s">
        <v>82</v>
      </c>
      <c r="BK335" s="229">
        <f>ROUND(I335*H335,2)</f>
        <v>0</v>
      </c>
      <c r="BL335" s="18" t="s">
        <v>123</v>
      </c>
      <c r="BM335" s="228" t="s">
        <v>373</v>
      </c>
    </row>
    <row r="336" s="2" customFormat="1">
      <c r="A336" s="39"/>
      <c r="B336" s="40"/>
      <c r="C336" s="41"/>
      <c r="D336" s="230" t="s">
        <v>125</v>
      </c>
      <c r="E336" s="41"/>
      <c r="F336" s="231" t="s">
        <v>374</v>
      </c>
      <c r="G336" s="41"/>
      <c r="H336" s="41"/>
      <c r="I336" s="232"/>
      <c r="J336" s="41"/>
      <c r="K336" s="41"/>
      <c r="L336" s="45"/>
      <c r="M336" s="233"/>
      <c r="N336" s="23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125</v>
      </c>
      <c r="AU336" s="18" t="s">
        <v>84</v>
      </c>
    </row>
    <row r="337" s="13" customFormat="1">
      <c r="A337" s="13"/>
      <c r="B337" s="235"/>
      <c r="C337" s="236"/>
      <c r="D337" s="230" t="s">
        <v>127</v>
      </c>
      <c r="E337" s="237" t="s">
        <v>1</v>
      </c>
      <c r="F337" s="238" t="s">
        <v>375</v>
      </c>
      <c r="G337" s="236"/>
      <c r="H337" s="239">
        <v>275.53399999999999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127</v>
      </c>
      <c r="AU337" s="245" t="s">
        <v>84</v>
      </c>
      <c r="AV337" s="13" t="s">
        <v>84</v>
      </c>
      <c r="AW337" s="13" t="s">
        <v>31</v>
      </c>
      <c r="AX337" s="13" t="s">
        <v>82</v>
      </c>
      <c r="AY337" s="245" t="s">
        <v>117</v>
      </c>
    </row>
    <row r="338" s="2" customFormat="1" ht="21.75" customHeight="1">
      <c r="A338" s="39"/>
      <c r="B338" s="40"/>
      <c r="C338" s="216" t="s">
        <v>376</v>
      </c>
      <c r="D338" s="216" t="s">
        <v>119</v>
      </c>
      <c r="E338" s="217" t="s">
        <v>377</v>
      </c>
      <c r="F338" s="218" t="s">
        <v>378</v>
      </c>
      <c r="G338" s="219" t="s">
        <v>197</v>
      </c>
      <c r="H338" s="220">
        <v>275.53399999999999</v>
      </c>
      <c r="I338" s="221"/>
      <c r="J338" s="222">
        <f>ROUND(I338*H338,2)</f>
        <v>0</v>
      </c>
      <c r="K338" s="223"/>
      <c r="L338" s="45"/>
      <c r="M338" s="224" t="s">
        <v>1</v>
      </c>
      <c r="N338" s="225" t="s">
        <v>40</v>
      </c>
      <c r="O338" s="92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8" t="s">
        <v>123</v>
      </c>
      <c r="AT338" s="228" t="s">
        <v>119</v>
      </c>
      <c r="AU338" s="228" t="s">
        <v>84</v>
      </c>
      <c r="AY338" s="18" t="s">
        <v>117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8" t="s">
        <v>82</v>
      </c>
      <c r="BK338" s="229">
        <f>ROUND(I338*H338,2)</f>
        <v>0</v>
      </c>
      <c r="BL338" s="18" t="s">
        <v>123</v>
      </c>
      <c r="BM338" s="228" t="s">
        <v>379</v>
      </c>
    </row>
    <row r="339" s="2" customFormat="1">
      <c r="A339" s="39"/>
      <c r="B339" s="40"/>
      <c r="C339" s="41"/>
      <c r="D339" s="230" t="s">
        <v>125</v>
      </c>
      <c r="E339" s="41"/>
      <c r="F339" s="231" t="s">
        <v>378</v>
      </c>
      <c r="G339" s="41"/>
      <c r="H339" s="41"/>
      <c r="I339" s="232"/>
      <c r="J339" s="41"/>
      <c r="K339" s="41"/>
      <c r="L339" s="45"/>
      <c r="M339" s="233"/>
      <c r="N339" s="23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125</v>
      </c>
      <c r="AU339" s="18" t="s">
        <v>84</v>
      </c>
    </row>
    <row r="340" s="2" customFormat="1" ht="16.5" customHeight="1">
      <c r="A340" s="39"/>
      <c r="B340" s="40"/>
      <c r="C340" s="216" t="s">
        <v>380</v>
      </c>
      <c r="D340" s="216" t="s">
        <v>119</v>
      </c>
      <c r="E340" s="217" t="s">
        <v>381</v>
      </c>
      <c r="F340" s="218" t="s">
        <v>382</v>
      </c>
      <c r="G340" s="219" t="s">
        <v>197</v>
      </c>
      <c r="H340" s="220">
        <v>301.48399999999998</v>
      </c>
      <c r="I340" s="221"/>
      <c r="J340" s="222">
        <f>ROUND(I340*H340,2)</f>
        <v>0</v>
      </c>
      <c r="K340" s="223"/>
      <c r="L340" s="45"/>
      <c r="M340" s="224" t="s">
        <v>1</v>
      </c>
      <c r="N340" s="225" t="s">
        <v>40</v>
      </c>
      <c r="O340" s="92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123</v>
      </c>
      <c r="AT340" s="228" t="s">
        <v>119</v>
      </c>
      <c r="AU340" s="228" t="s">
        <v>84</v>
      </c>
      <c r="AY340" s="18" t="s">
        <v>117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82</v>
      </c>
      <c r="BK340" s="229">
        <f>ROUND(I340*H340,2)</f>
        <v>0</v>
      </c>
      <c r="BL340" s="18" t="s">
        <v>123</v>
      </c>
      <c r="BM340" s="228" t="s">
        <v>383</v>
      </c>
    </row>
    <row r="341" s="2" customFormat="1">
      <c r="A341" s="39"/>
      <c r="B341" s="40"/>
      <c r="C341" s="41"/>
      <c r="D341" s="230" t="s">
        <v>125</v>
      </c>
      <c r="E341" s="41"/>
      <c r="F341" s="231" t="s">
        <v>382</v>
      </c>
      <c r="G341" s="41"/>
      <c r="H341" s="41"/>
      <c r="I341" s="232"/>
      <c r="J341" s="41"/>
      <c r="K341" s="41"/>
      <c r="L341" s="45"/>
      <c r="M341" s="233"/>
      <c r="N341" s="23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125</v>
      </c>
      <c r="AU341" s="18" t="s">
        <v>84</v>
      </c>
    </row>
    <row r="342" s="15" customFormat="1">
      <c r="A342" s="15"/>
      <c r="B342" s="257"/>
      <c r="C342" s="258"/>
      <c r="D342" s="230" t="s">
        <v>127</v>
      </c>
      <c r="E342" s="259" t="s">
        <v>1</v>
      </c>
      <c r="F342" s="260" t="s">
        <v>384</v>
      </c>
      <c r="G342" s="258"/>
      <c r="H342" s="259" t="s">
        <v>1</v>
      </c>
      <c r="I342" s="261"/>
      <c r="J342" s="258"/>
      <c r="K342" s="258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127</v>
      </c>
      <c r="AU342" s="266" t="s">
        <v>84</v>
      </c>
      <c r="AV342" s="15" t="s">
        <v>82</v>
      </c>
      <c r="AW342" s="15" t="s">
        <v>31</v>
      </c>
      <c r="AX342" s="15" t="s">
        <v>75</v>
      </c>
      <c r="AY342" s="266" t="s">
        <v>117</v>
      </c>
    </row>
    <row r="343" s="13" customFormat="1">
      <c r="A343" s="13"/>
      <c r="B343" s="235"/>
      <c r="C343" s="236"/>
      <c r="D343" s="230" t="s">
        <v>127</v>
      </c>
      <c r="E343" s="237" t="s">
        <v>1</v>
      </c>
      <c r="F343" s="238" t="s">
        <v>385</v>
      </c>
      <c r="G343" s="236"/>
      <c r="H343" s="239">
        <v>275.53399999999999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127</v>
      </c>
      <c r="AU343" s="245" t="s">
        <v>84</v>
      </c>
      <c r="AV343" s="13" t="s">
        <v>84</v>
      </c>
      <c r="AW343" s="13" t="s">
        <v>31</v>
      </c>
      <c r="AX343" s="13" t="s">
        <v>75</v>
      </c>
      <c r="AY343" s="245" t="s">
        <v>117</v>
      </c>
    </row>
    <row r="344" s="13" customFormat="1">
      <c r="A344" s="13"/>
      <c r="B344" s="235"/>
      <c r="C344" s="236"/>
      <c r="D344" s="230" t="s">
        <v>127</v>
      </c>
      <c r="E344" s="237" t="s">
        <v>1</v>
      </c>
      <c r="F344" s="238" t="s">
        <v>386</v>
      </c>
      <c r="G344" s="236"/>
      <c r="H344" s="239">
        <v>25.949999999999999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127</v>
      </c>
      <c r="AU344" s="245" t="s">
        <v>84</v>
      </c>
      <c r="AV344" s="13" t="s">
        <v>84</v>
      </c>
      <c r="AW344" s="13" t="s">
        <v>31</v>
      </c>
      <c r="AX344" s="13" t="s">
        <v>75</v>
      </c>
      <c r="AY344" s="245" t="s">
        <v>117</v>
      </c>
    </row>
    <row r="345" s="16" customFormat="1">
      <c r="A345" s="16"/>
      <c r="B345" s="267"/>
      <c r="C345" s="268"/>
      <c r="D345" s="230" t="s">
        <v>127</v>
      </c>
      <c r="E345" s="269" t="s">
        <v>1</v>
      </c>
      <c r="F345" s="270" t="s">
        <v>187</v>
      </c>
      <c r="G345" s="268"/>
      <c r="H345" s="271">
        <v>301.48399999999998</v>
      </c>
      <c r="I345" s="272"/>
      <c r="J345" s="268"/>
      <c r="K345" s="268"/>
      <c r="L345" s="273"/>
      <c r="M345" s="274"/>
      <c r="N345" s="275"/>
      <c r="O345" s="275"/>
      <c r="P345" s="275"/>
      <c r="Q345" s="275"/>
      <c r="R345" s="275"/>
      <c r="S345" s="275"/>
      <c r="T345" s="27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7" t="s">
        <v>127</v>
      </c>
      <c r="AU345" s="277" t="s">
        <v>84</v>
      </c>
      <c r="AV345" s="16" t="s">
        <v>123</v>
      </c>
      <c r="AW345" s="16" t="s">
        <v>31</v>
      </c>
      <c r="AX345" s="16" t="s">
        <v>82</v>
      </c>
      <c r="AY345" s="277" t="s">
        <v>117</v>
      </c>
    </row>
    <row r="346" s="2" customFormat="1" ht="16.5" customHeight="1">
      <c r="A346" s="39"/>
      <c r="B346" s="40"/>
      <c r="C346" s="216" t="s">
        <v>7</v>
      </c>
      <c r="D346" s="216" t="s">
        <v>119</v>
      </c>
      <c r="E346" s="217" t="s">
        <v>387</v>
      </c>
      <c r="F346" s="218" t="s">
        <v>388</v>
      </c>
      <c r="G346" s="219" t="s">
        <v>197</v>
      </c>
      <c r="H346" s="220">
        <v>301.48399999999998</v>
      </c>
      <c r="I346" s="221"/>
      <c r="J346" s="222">
        <f>ROUND(I346*H346,2)</f>
        <v>0</v>
      </c>
      <c r="K346" s="223"/>
      <c r="L346" s="45"/>
      <c r="M346" s="224" t="s">
        <v>1</v>
      </c>
      <c r="N346" s="225" t="s">
        <v>40</v>
      </c>
      <c r="O346" s="92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123</v>
      </c>
      <c r="AT346" s="228" t="s">
        <v>119</v>
      </c>
      <c r="AU346" s="228" t="s">
        <v>84</v>
      </c>
      <c r="AY346" s="18" t="s">
        <v>117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82</v>
      </c>
      <c r="BK346" s="229">
        <f>ROUND(I346*H346,2)</f>
        <v>0</v>
      </c>
      <c r="BL346" s="18" t="s">
        <v>123</v>
      </c>
      <c r="BM346" s="228" t="s">
        <v>389</v>
      </c>
    </row>
    <row r="347" s="2" customFormat="1">
      <c r="A347" s="39"/>
      <c r="B347" s="40"/>
      <c r="C347" s="41"/>
      <c r="D347" s="230" t="s">
        <v>125</v>
      </c>
      <c r="E347" s="41"/>
      <c r="F347" s="231" t="s">
        <v>388</v>
      </c>
      <c r="G347" s="41"/>
      <c r="H347" s="41"/>
      <c r="I347" s="232"/>
      <c r="J347" s="41"/>
      <c r="K347" s="41"/>
      <c r="L347" s="45"/>
      <c r="M347" s="233"/>
      <c r="N347" s="234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125</v>
      </c>
      <c r="AU347" s="18" t="s">
        <v>84</v>
      </c>
    </row>
    <row r="348" s="2" customFormat="1" ht="21.75" customHeight="1">
      <c r="A348" s="39"/>
      <c r="B348" s="40"/>
      <c r="C348" s="216" t="s">
        <v>390</v>
      </c>
      <c r="D348" s="216" t="s">
        <v>119</v>
      </c>
      <c r="E348" s="217" t="s">
        <v>391</v>
      </c>
      <c r="F348" s="218" t="s">
        <v>392</v>
      </c>
      <c r="G348" s="219" t="s">
        <v>393</v>
      </c>
      <c r="H348" s="220">
        <v>2</v>
      </c>
      <c r="I348" s="221"/>
      <c r="J348" s="222">
        <f>ROUND(I348*H348,2)</f>
        <v>0</v>
      </c>
      <c r="K348" s="223"/>
      <c r="L348" s="45"/>
      <c r="M348" s="224" t="s">
        <v>1</v>
      </c>
      <c r="N348" s="225" t="s">
        <v>40</v>
      </c>
      <c r="O348" s="92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8" t="s">
        <v>123</v>
      </c>
      <c r="AT348" s="228" t="s">
        <v>119</v>
      </c>
      <c r="AU348" s="228" t="s">
        <v>84</v>
      </c>
      <c r="AY348" s="18" t="s">
        <v>117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8" t="s">
        <v>82</v>
      </c>
      <c r="BK348" s="229">
        <f>ROUND(I348*H348,2)</f>
        <v>0</v>
      </c>
      <c r="BL348" s="18" t="s">
        <v>123</v>
      </c>
      <c r="BM348" s="228" t="s">
        <v>394</v>
      </c>
    </row>
    <row r="349" s="2" customFormat="1">
      <c r="A349" s="39"/>
      <c r="B349" s="40"/>
      <c r="C349" s="41"/>
      <c r="D349" s="230" t="s">
        <v>125</v>
      </c>
      <c r="E349" s="41"/>
      <c r="F349" s="231" t="s">
        <v>392</v>
      </c>
      <c r="G349" s="41"/>
      <c r="H349" s="41"/>
      <c r="I349" s="232"/>
      <c r="J349" s="41"/>
      <c r="K349" s="41"/>
      <c r="L349" s="45"/>
      <c r="M349" s="233"/>
      <c r="N349" s="23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125</v>
      </c>
      <c r="AU349" s="18" t="s">
        <v>84</v>
      </c>
    </row>
    <row r="350" s="15" customFormat="1">
      <c r="A350" s="15"/>
      <c r="B350" s="257"/>
      <c r="C350" s="258"/>
      <c r="D350" s="230" t="s">
        <v>127</v>
      </c>
      <c r="E350" s="259" t="s">
        <v>1</v>
      </c>
      <c r="F350" s="260" t="s">
        <v>395</v>
      </c>
      <c r="G350" s="258"/>
      <c r="H350" s="259" t="s">
        <v>1</v>
      </c>
      <c r="I350" s="261"/>
      <c r="J350" s="258"/>
      <c r="K350" s="258"/>
      <c r="L350" s="262"/>
      <c r="M350" s="263"/>
      <c r="N350" s="264"/>
      <c r="O350" s="264"/>
      <c r="P350" s="264"/>
      <c r="Q350" s="264"/>
      <c r="R350" s="264"/>
      <c r="S350" s="264"/>
      <c r="T350" s="26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6" t="s">
        <v>127</v>
      </c>
      <c r="AU350" s="266" t="s">
        <v>84</v>
      </c>
      <c r="AV350" s="15" t="s">
        <v>82</v>
      </c>
      <c r="AW350" s="15" t="s">
        <v>31</v>
      </c>
      <c r="AX350" s="15" t="s">
        <v>75</v>
      </c>
      <c r="AY350" s="266" t="s">
        <v>117</v>
      </c>
    </row>
    <row r="351" s="15" customFormat="1">
      <c r="A351" s="15"/>
      <c r="B351" s="257"/>
      <c r="C351" s="258"/>
      <c r="D351" s="230" t="s">
        <v>127</v>
      </c>
      <c r="E351" s="259" t="s">
        <v>1</v>
      </c>
      <c r="F351" s="260" t="s">
        <v>396</v>
      </c>
      <c r="G351" s="258"/>
      <c r="H351" s="259" t="s">
        <v>1</v>
      </c>
      <c r="I351" s="261"/>
      <c r="J351" s="258"/>
      <c r="K351" s="258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127</v>
      </c>
      <c r="AU351" s="266" t="s">
        <v>84</v>
      </c>
      <c r="AV351" s="15" t="s">
        <v>82</v>
      </c>
      <c r="AW351" s="15" t="s">
        <v>31</v>
      </c>
      <c r="AX351" s="15" t="s">
        <v>75</v>
      </c>
      <c r="AY351" s="266" t="s">
        <v>117</v>
      </c>
    </row>
    <row r="352" s="15" customFormat="1">
      <c r="A352" s="15"/>
      <c r="B352" s="257"/>
      <c r="C352" s="258"/>
      <c r="D352" s="230" t="s">
        <v>127</v>
      </c>
      <c r="E352" s="259" t="s">
        <v>1</v>
      </c>
      <c r="F352" s="260" t="s">
        <v>397</v>
      </c>
      <c r="G352" s="258"/>
      <c r="H352" s="259" t="s">
        <v>1</v>
      </c>
      <c r="I352" s="261"/>
      <c r="J352" s="258"/>
      <c r="K352" s="258"/>
      <c r="L352" s="262"/>
      <c r="M352" s="263"/>
      <c r="N352" s="264"/>
      <c r="O352" s="264"/>
      <c r="P352" s="264"/>
      <c r="Q352" s="264"/>
      <c r="R352" s="264"/>
      <c r="S352" s="264"/>
      <c r="T352" s="26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6" t="s">
        <v>127</v>
      </c>
      <c r="AU352" s="266" t="s">
        <v>84</v>
      </c>
      <c r="AV352" s="15" t="s">
        <v>82</v>
      </c>
      <c r="AW352" s="15" t="s">
        <v>31</v>
      </c>
      <c r="AX352" s="15" t="s">
        <v>75</v>
      </c>
      <c r="AY352" s="266" t="s">
        <v>117</v>
      </c>
    </row>
    <row r="353" s="13" customFormat="1">
      <c r="A353" s="13"/>
      <c r="B353" s="235"/>
      <c r="C353" s="236"/>
      <c r="D353" s="230" t="s">
        <v>127</v>
      </c>
      <c r="E353" s="237" t="s">
        <v>1</v>
      </c>
      <c r="F353" s="238" t="s">
        <v>398</v>
      </c>
      <c r="G353" s="236"/>
      <c r="H353" s="239">
        <v>2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127</v>
      </c>
      <c r="AU353" s="245" t="s">
        <v>84</v>
      </c>
      <c r="AV353" s="13" t="s">
        <v>84</v>
      </c>
      <c r="AW353" s="13" t="s">
        <v>31</v>
      </c>
      <c r="AX353" s="13" t="s">
        <v>82</v>
      </c>
      <c r="AY353" s="245" t="s">
        <v>117</v>
      </c>
    </row>
    <row r="354" s="12" customFormat="1" ht="22.8" customHeight="1">
      <c r="A354" s="12"/>
      <c r="B354" s="200"/>
      <c r="C354" s="201"/>
      <c r="D354" s="202" t="s">
        <v>74</v>
      </c>
      <c r="E354" s="214" t="s">
        <v>201</v>
      </c>
      <c r="F354" s="214" t="s">
        <v>399</v>
      </c>
      <c r="G354" s="201"/>
      <c r="H354" s="201"/>
      <c r="I354" s="204"/>
      <c r="J354" s="215">
        <f>BK354</f>
        <v>0</v>
      </c>
      <c r="K354" s="201"/>
      <c r="L354" s="206"/>
      <c r="M354" s="207"/>
      <c r="N354" s="208"/>
      <c r="O354" s="208"/>
      <c r="P354" s="209">
        <f>SUM(P355:P366)</f>
        <v>0</v>
      </c>
      <c r="Q354" s="208"/>
      <c r="R354" s="209">
        <f>SUM(R355:R366)</f>
        <v>0</v>
      </c>
      <c r="S354" s="208"/>
      <c r="T354" s="210">
        <f>SUM(T355:T366)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1" t="s">
        <v>82</v>
      </c>
      <c r="AT354" s="212" t="s">
        <v>74</v>
      </c>
      <c r="AU354" s="212" t="s">
        <v>82</v>
      </c>
      <c r="AY354" s="211" t="s">
        <v>117</v>
      </c>
      <c r="BK354" s="213">
        <f>SUM(BK355:BK366)</f>
        <v>0</v>
      </c>
    </row>
    <row r="355" s="2" customFormat="1" ht="24.15" customHeight="1">
      <c r="A355" s="39"/>
      <c r="B355" s="40"/>
      <c r="C355" s="216" t="s">
        <v>400</v>
      </c>
      <c r="D355" s="216" t="s">
        <v>119</v>
      </c>
      <c r="E355" s="217" t="s">
        <v>401</v>
      </c>
      <c r="F355" s="218" t="s">
        <v>402</v>
      </c>
      <c r="G355" s="219" t="s">
        <v>122</v>
      </c>
      <c r="H355" s="220">
        <v>1849.22</v>
      </c>
      <c r="I355" s="221"/>
      <c r="J355" s="222">
        <f>ROUND(I355*H355,2)</f>
        <v>0</v>
      </c>
      <c r="K355" s="223"/>
      <c r="L355" s="45"/>
      <c r="M355" s="224" t="s">
        <v>1</v>
      </c>
      <c r="N355" s="225" t="s">
        <v>40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123</v>
      </c>
      <c r="AT355" s="228" t="s">
        <v>119</v>
      </c>
      <c r="AU355" s="228" t="s">
        <v>84</v>
      </c>
      <c r="AY355" s="18" t="s">
        <v>117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82</v>
      </c>
      <c r="BK355" s="229">
        <f>ROUND(I355*H355,2)</f>
        <v>0</v>
      </c>
      <c r="BL355" s="18" t="s">
        <v>123</v>
      </c>
      <c r="BM355" s="228" t="s">
        <v>403</v>
      </c>
    </row>
    <row r="356" s="2" customFormat="1">
      <c r="A356" s="39"/>
      <c r="B356" s="40"/>
      <c r="C356" s="41"/>
      <c r="D356" s="230" t="s">
        <v>125</v>
      </c>
      <c r="E356" s="41"/>
      <c r="F356" s="231" t="s">
        <v>404</v>
      </c>
      <c r="G356" s="41"/>
      <c r="H356" s="41"/>
      <c r="I356" s="232"/>
      <c r="J356" s="41"/>
      <c r="K356" s="41"/>
      <c r="L356" s="45"/>
      <c r="M356" s="233"/>
      <c r="N356" s="234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125</v>
      </c>
      <c r="AU356" s="18" t="s">
        <v>84</v>
      </c>
    </row>
    <row r="357" s="13" customFormat="1">
      <c r="A357" s="13"/>
      <c r="B357" s="235"/>
      <c r="C357" s="236"/>
      <c r="D357" s="230" t="s">
        <v>127</v>
      </c>
      <c r="E357" s="237" t="s">
        <v>1</v>
      </c>
      <c r="F357" s="238" t="s">
        <v>184</v>
      </c>
      <c r="G357" s="236"/>
      <c r="H357" s="239">
        <v>1359.3800000000001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127</v>
      </c>
      <c r="AU357" s="245" t="s">
        <v>84</v>
      </c>
      <c r="AV357" s="13" t="s">
        <v>84</v>
      </c>
      <c r="AW357" s="13" t="s">
        <v>31</v>
      </c>
      <c r="AX357" s="13" t="s">
        <v>75</v>
      </c>
      <c r="AY357" s="245" t="s">
        <v>117</v>
      </c>
    </row>
    <row r="358" s="13" customFormat="1">
      <c r="A358" s="13"/>
      <c r="B358" s="235"/>
      <c r="C358" s="236"/>
      <c r="D358" s="230" t="s">
        <v>127</v>
      </c>
      <c r="E358" s="237" t="s">
        <v>1</v>
      </c>
      <c r="F358" s="238" t="s">
        <v>185</v>
      </c>
      <c r="G358" s="236"/>
      <c r="H358" s="239">
        <v>80.239999999999995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127</v>
      </c>
      <c r="AU358" s="245" t="s">
        <v>84</v>
      </c>
      <c r="AV358" s="13" t="s">
        <v>84</v>
      </c>
      <c r="AW358" s="13" t="s">
        <v>31</v>
      </c>
      <c r="AX358" s="13" t="s">
        <v>75</v>
      </c>
      <c r="AY358" s="245" t="s">
        <v>117</v>
      </c>
    </row>
    <row r="359" s="13" customFormat="1">
      <c r="A359" s="13"/>
      <c r="B359" s="235"/>
      <c r="C359" s="236"/>
      <c r="D359" s="230" t="s">
        <v>127</v>
      </c>
      <c r="E359" s="237" t="s">
        <v>1</v>
      </c>
      <c r="F359" s="238" t="s">
        <v>186</v>
      </c>
      <c r="G359" s="236"/>
      <c r="H359" s="239">
        <v>409.60000000000002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127</v>
      </c>
      <c r="AU359" s="245" t="s">
        <v>84</v>
      </c>
      <c r="AV359" s="13" t="s">
        <v>84</v>
      </c>
      <c r="AW359" s="13" t="s">
        <v>31</v>
      </c>
      <c r="AX359" s="13" t="s">
        <v>75</v>
      </c>
      <c r="AY359" s="245" t="s">
        <v>117</v>
      </c>
    </row>
    <row r="360" s="16" customFormat="1">
      <c r="A360" s="16"/>
      <c r="B360" s="267"/>
      <c r="C360" s="268"/>
      <c r="D360" s="230" t="s">
        <v>127</v>
      </c>
      <c r="E360" s="269" t="s">
        <v>1</v>
      </c>
      <c r="F360" s="270" t="s">
        <v>187</v>
      </c>
      <c r="G360" s="268"/>
      <c r="H360" s="271">
        <v>1849.2200000000003</v>
      </c>
      <c r="I360" s="272"/>
      <c r="J360" s="268"/>
      <c r="K360" s="268"/>
      <c r="L360" s="273"/>
      <c r="M360" s="274"/>
      <c r="N360" s="275"/>
      <c r="O360" s="275"/>
      <c r="P360" s="275"/>
      <c r="Q360" s="275"/>
      <c r="R360" s="275"/>
      <c r="S360" s="275"/>
      <c r="T360" s="27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7" t="s">
        <v>127</v>
      </c>
      <c r="AU360" s="277" t="s">
        <v>84</v>
      </c>
      <c r="AV360" s="16" t="s">
        <v>123</v>
      </c>
      <c r="AW360" s="16" t="s">
        <v>31</v>
      </c>
      <c r="AX360" s="16" t="s">
        <v>82</v>
      </c>
      <c r="AY360" s="277" t="s">
        <v>117</v>
      </c>
    </row>
    <row r="361" s="2" customFormat="1" ht="24.15" customHeight="1">
      <c r="A361" s="39"/>
      <c r="B361" s="40"/>
      <c r="C361" s="216" t="s">
        <v>405</v>
      </c>
      <c r="D361" s="216" t="s">
        <v>119</v>
      </c>
      <c r="E361" s="217" t="s">
        <v>406</v>
      </c>
      <c r="F361" s="218" t="s">
        <v>407</v>
      </c>
      <c r="G361" s="219" t="s">
        <v>122</v>
      </c>
      <c r="H361" s="220">
        <v>1589.72</v>
      </c>
      <c r="I361" s="221"/>
      <c r="J361" s="222">
        <f>ROUND(I361*H361,2)</f>
        <v>0</v>
      </c>
      <c r="K361" s="223"/>
      <c r="L361" s="45"/>
      <c r="M361" s="224" t="s">
        <v>1</v>
      </c>
      <c r="N361" s="225" t="s">
        <v>40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123</v>
      </c>
      <c r="AT361" s="228" t="s">
        <v>119</v>
      </c>
      <c r="AU361" s="228" t="s">
        <v>84</v>
      </c>
      <c r="AY361" s="18" t="s">
        <v>117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82</v>
      </c>
      <c r="BK361" s="229">
        <f>ROUND(I361*H361,2)</f>
        <v>0</v>
      </c>
      <c r="BL361" s="18" t="s">
        <v>123</v>
      </c>
      <c r="BM361" s="228" t="s">
        <v>408</v>
      </c>
    </row>
    <row r="362" s="2" customFormat="1">
      <c r="A362" s="39"/>
      <c r="B362" s="40"/>
      <c r="C362" s="41"/>
      <c r="D362" s="230" t="s">
        <v>125</v>
      </c>
      <c r="E362" s="41"/>
      <c r="F362" s="231" t="s">
        <v>409</v>
      </c>
      <c r="G362" s="41"/>
      <c r="H362" s="41"/>
      <c r="I362" s="232"/>
      <c r="J362" s="41"/>
      <c r="K362" s="41"/>
      <c r="L362" s="45"/>
      <c r="M362" s="233"/>
      <c r="N362" s="23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125</v>
      </c>
      <c r="AU362" s="18" t="s">
        <v>84</v>
      </c>
    </row>
    <row r="363" s="13" customFormat="1">
      <c r="A363" s="13"/>
      <c r="B363" s="235"/>
      <c r="C363" s="236"/>
      <c r="D363" s="230" t="s">
        <v>127</v>
      </c>
      <c r="E363" s="237" t="s">
        <v>1</v>
      </c>
      <c r="F363" s="238" t="s">
        <v>192</v>
      </c>
      <c r="G363" s="236"/>
      <c r="H363" s="239">
        <v>1175.6800000000001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127</v>
      </c>
      <c r="AU363" s="245" t="s">
        <v>84</v>
      </c>
      <c r="AV363" s="13" t="s">
        <v>84</v>
      </c>
      <c r="AW363" s="13" t="s">
        <v>31</v>
      </c>
      <c r="AX363" s="13" t="s">
        <v>75</v>
      </c>
      <c r="AY363" s="245" t="s">
        <v>117</v>
      </c>
    </row>
    <row r="364" s="13" customFormat="1">
      <c r="A364" s="13"/>
      <c r="B364" s="235"/>
      <c r="C364" s="236"/>
      <c r="D364" s="230" t="s">
        <v>127</v>
      </c>
      <c r="E364" s="237" t="s">
        <v>1</v>
      </c>
      <c r="F364" s="238" t="s">
        <v>193</v>
      </c>
      <c r="G364" s="236"/>
      <c r="H364" s="239">
        <v>68.439999999999998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127</v>
      </c>
      <c r="AU364" s="245" t="s">
        <v>84</v>
      </c>
      <c r="AV364" s="13" t="s">
        <v>84</v>
      </c>
      <c r="AW364" s="13" t="s">
        <v>31</v>
      </c>
      <c r="AX364" s="13" t="s">
        <v>75</v>
      </c>
      <c r="AY364" s="245" t="s">
        <v>117</v>
      </c>
    </row>
    <row r="365" s="13" customFormat="1">
      <c r="A365" s="13"/>
      <c r="B365" s="235"/>
      <c r="C365" s="236"/>
      <c r="D365" s="230" t="s">
        <v>127</v>
      </c>
      <c r="E365" s="237" t="s">
        <v>1</v>
      </c>
      <c r="F365" s="238" t="s">
        <v>194</v>
      </c>
      <c r="G365" s="236"/>
      <c r="H365" s="239">
        <v>345.60000000000002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127</v>
      </c>
      <c r="AU365" s="245" t="s">
        <v>84</v>
      </c>
      <c r="AV365" s="13" t="s">
        <v>84</v>
      </c>
      <c r="AW365" s="13" t="s">
        <v>31</v>
      </c>
      <c r="AX365" s="13" t="s">
        <v>75</v>
      </c>
      <c r="AY365" s="245" t="s">
        <v>117</v>
      </c>
    </row>
    <row r="366" s="16" customFormat="1">
      <c r="A366" s="16"/>
      <c r="B366" s="267"/>
      <c r="C366" s="268"/>
      <c r="D366" s="230" t="s">
        <v>127</v>
      </c>
      <c r="E366" s="269" t="s">
        <v>1</v>
      </c>
      <c r="F366" s="270" t="s">
        <v>187</v>
      </c>
      <c r="G366" s="268"/>
      <c r="H366" s="271">
        <v>1589.7200000000003</v>
      </c>
      <c r="I366" s="272"/>
      <c r="J366" s="268"/>
      <c r="K366" s="268"/>
      <c r="L366" s="273"/>
      <c r="M366" s="274"/>
      <c r="N366" s="275"/>
      <c r="O366" s="275"/>
      <c r="P366" s="275"/>
      <c r="Q366" s="275"/>
      <c r="R366" s="275"/>
      <c r="S366" s="275"/>
      <c r="T366" s="27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7" t="s">
        <v>127</v>
      </c>
      <c r="AU366" s="277" t="s">
        <v>84</v>
      </c>
      <c r="AV366" s="16" t="s">
        <v>123</v>
      </c>
      <c r="AW366" s="16" t="s">
        <v>31</v>
      </c>
      <c r="AX366" s="16" t="s">
        <v>82</v>
      </c>
      <c r="AY366" s="277" t="s">
        <v>117</v>
      </c>
    </row>
    <row r="367" s="12" customFormat="1" ht="22.8" customHeight="1">
      <c r="A367" s="12"/>
      <c r="B367" s="200"/>
      <c r="C367" s="201"/>
      <c r="D367" s="202" t="s">
        <v>74</v>
      </c>
      <c r="E367" s="214" t="s">
        <v>258</v>
      </c>
      <c r="F367" s="214" t="s">
        <v>410</v>
      </c>
      <c r="G367" s="201"/>
      <c r="H367" s="201"/>
      <c r="I367" s="204"/>
      <c r="J367" s="215">
        <f>BK367</f>
        <v>0</v>
      </c>
      <c r="K367" s="201"/>
      <c r="L367" s="206"/>
      <c r="M367" s="207"/>
      <c r="N367" s="208"/>
      <c r="O367" s="208"/>
      <c r="P367" s="209">
        <f>SUM(P368:P373)</f>
        <v>0</v>
      </c>
      <c r="Q367" s="208"/>
      <c r="R367" s="209">
        <f>SUM(R368:R373)</f>
        <v>0.81097351999999989</v>
      </c>
      <c r="S367" s="208"/>
      <c r="T367" s="210">
        <f>SUM(T368:T373)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1" t="s">
        <v>82</v>
      </c>
      <c r="AT367" s="212" t="s">
        <v>74</v>
      </c>
      <c r="AU367" s="212" t="s">
        <v>82</v>
      </c>
      <c r="AY367" s="211" t="s">
        <v>117</v>
      </c>
      <c r="BK367" s="213">
        <f>SUM(BK368:BK373)</f>
        <v>0</v>
      </c>
    </row>
    <row r="368" s="2" customFormat="1" ht="33" customHeight="1">
      <c r="A368" s="39"/>
      <c r="B368" s="40"/>
      <c r="C368" s="216" t="s">
        <v>411</v>
      </c>
      <c r="D368" s="216" t="s">
        <v>119</v>
      </c>
      <c r="E368" s="217" t="s">
        <v>412</v>
      </c>
      <c r="F368" s="218" t="s">
        <v>413</v>
      </c>
      <c r="G368" s="219" t="s">
        <v>122</v>
      </c>
      <c r="H368" s="220">
        <v>6.202</v>
      </c>
      <c r="I368" s="221"/>
      <c r="J368" s="222">
        <f>ROUND(I368*H368,2)</f>
        <v>0</v>
      </c>
      <c r="K368" s="223"/>
      <c r="L368" s="45"/>
      <c r="M368" s="224" t="s">
        <v>1</v>
      </c>
      <c r="N368" s="225" t="s">
        <v>40</v>
      </c>
      <c r="O368" s="92"/>
      <c r="P368" s="226">
        <f>O368*H368</f>
        <v>0</v>
      </c>
      <c r="Q368" s="226">
        <v>0.13075999999999999</v>
      </c>
      <c r="R368" s="226">
        <f>Q368*H368</f>
        <v>0.81097351999999989</v>
      </c>
      <c r="S368" s="226">
        <v>0</v>
      </c>
      <c r="T368" s="22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8" t="s">
        <v>123</v>
      </c>
      <c r="AT368" s="228" t="s">
        <v>119</v>
      </c>
      <c r="AU368" s="228" t="s">
        <v>84</v>
      </c>
      <c r="AY368" s="18" t="s">
        <v>117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8" t="s">
        <v>82</v>
      </c>
      <c r="BK368" s="229">
        <f>ROUND(I368*H368,2)</f>
        <v>0</v>
      </c>
      <c r="BL368" s="18" t="s">
        <v>123</v>
      </c>
      <c r="BM368" s="228" t="s">
        <v>414</v>
      </c>
    </row>
    <row r="369" s="2" customFormat="1">
      <c r="A369" s="39"/>
      <c r="B369" s="40"/>
      <c r="C369" s="41"/>
      <c r="D369" s="230" t="s">
        <v>125</v>
      </c>
      <c r="E369" s="41"/>
      <c r="F369" s="231" t="s">
        <v>415</v>
      </c>
      <c r="G369" s="41"/>
      <c r="H369" s="41"/>
      <c r="I369" s="232"/>
      <c r="J369" s="41"/>
      <c r="K369" s="41"/>
      <c r="L369" s="45"/>
      <c r="M369" s="233"/>
      <c r="N369" s="234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125</v>
      </c>
      <c r="AU369" s="18" t="s">
        <v>84</v>
      </c>
    </row>
    <row r="370" s="15" customFormat="1">
      <c r="A370" s="15"/>
      <c r="B370" s="257"/>
      <c r="C370" s="258"/>
      <c r="D370" s="230" t="s">
        <v>127</v>
      </c>
      <c r="E370" s="259" t="s">
        <v>1</v>
      </c>
      <c r="F370" s="260" t="s">
        <v>416</v>
      </c>
      <c r="G370" s="258"/>
      <c r="H370" s="259" t="s">
        <v>1</v>
      </c>
      <c r="I370" s="261"/>
      <c r="J370" s="258"/>
      <c r="K370" s="258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127</v>
      </c>
      <c r="AU370" s="266" t="s">
        <v>84</v>
      </c>
      <c r="AV370" s="15" t="s">
        <v>82</v>
      </c>
      <c r="AW370" s="15" t="s">
        <v>31</v>
      </c>
      <c r="AX370" s="15" t="s">
        <v>75</v>
      </c>
      <c r="AY370" s="266" t="s">
        <v>117</v>
      </c>
    </row>
    <row r="371" s="15" customFormat="1">
      <c r="A371" s="15"/>
      <c r="B371" s="257"/>
      <c r="C371" s="258"/>
      <c r="D371" s="230" t="s">
        <v>127</v>
      </c>
      <c r="E371" s="259" t="s">
        <v>1</v>
      </c>
      <c r="F371" s="260" t="s">
        <v>417</v>
      </c>
      <c r="G371" s="258"/>
      <c r="H371" s="259" t="s">
        <v>1</v>
      </c>
      <c r="I371" s="261"/>
      <c r="J371" s="258"/>
      <c r="K371" s="258"/>
      <c r="L371" s="262"/>
      <c r="M371" s="263"/>
      <c r="N371" s="264"/>
      <c r="O371" s="264"/>
      <c r="P371" s="264"/>
      <c r="Q371" s="264"/>
      <c r="R371" s="264"/>
      <c r="S371" s="264"/>
      <c r="T371" s="26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6" t="s">
        <v>127</v>
      </c>
      <c r="AU371" s="266" t="s">
        <v>84</v>
      </c>
      <c r="AV371" s="15" t="s">
        <v>82</v>
      </c>
      <c r="AW371" s="15" t="s">
        <v>31</v>
      </c>
      <c r="AX371" s="15" t="s">
        <v>75</v>
      </c>
      <c r="AY371" s="266" t="s">
        <v>117</v>
      </c>
    </row>
    <row r="372" s="13" customFormat="1">
      <c r="A372" s="13"/>
      <c r="B372" s="235"/>
      <c r="C372" s="236"/>
      <c r="D372" s="230" t="s">
        <v>127</v>
      </c>
      <c r="E372" s="237" t="s">
        <v>1</v>
      </c>
      <c r="F372" s="238" t="s">
        <v>418</v>
      </c>
      <c r="G372" s="236"/>
      <c r="H372" s="239">
        <v>6.202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127</v>
      </c>
      <c r="AU372" s="245" t="s">
        <v>84</v>
      </c>
      <c r="AV372" s="13" t="s">
        <v>84</v>
      </c>
      <c r="AW372" s="13" t="s">
        <v>31</v>
      </c>
      <c r="AX372" s="13" t="s">
        <v>75</v>
      </c>
      <c r="AY372" s="245" t="s">
        <v>117</v>
      </c>
    </row>
    <row r="373" s="16" customFormat="1">
      <c r="A373" s="16"/>
      <c r="B373" s="267"/>
      <c r="C373" s="268"/>
      <c r="D373" s="230" t="s">
        <v>127</v>
      </c>
      <c r="E373" s="269" t="s">
        <v>1</v>
      </c>
      <c r="F373" s="270" t="s">
        <v>187</v>
      </c>
      <c r="G373" s="268"/>
      <c r="H373" s="271">
        <v>6.202</v>
      </c>
      <c r="I373" s="272"/>
      <c r="J373" s="268"/>
      <c r="K373" s="268"/>
      <c r="L373" s="273"/>
      <c r="M373" s="274"/>
      <c r="N373" s="275"/>
      <c r="O373" s="275"/>
      <c r="P373" s="275"/>
      <c r="Q373" s="275"/>
      <c r="R373" s="275"/>
      <c r="S373" s="275"/>
      <c r="T373" s="27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7" t="s">
        <v>127</v>
      </c>
      <c r="AU373" s="277" t="s">
        <v>84</v>
      </c>
      <c r="AV373" s="16" t="s">
        <v>123</v>
      </c>
      <c r="AW373" s="16" t="s">
        <v>31</v>
      </c>
      <c r="AX373" s="16" t="s">
        <v>82</v>
      </c>
      <c r="AY373" s="277" t="s">
        <v>117</v>
      </c>
    </row>
    <row r="374" s="12" customFormat="1" ht="22.8" customHeight="1">
      <c r="A374" s="12"/>
      <c r="B374" s="200"/>
      <c r="C374" s="201"/>
      <c r="D374" s="202" t="s">
        <v>74</v>
      </c>
      <c r="E374" s="214" t="s">
        <v>276</v>
      </c>
      <c r="F374" s="214" t="s">
        <v>419</v>
      </c>
      <c r="G374" s="201"/>
      <c r="H374" s="201"/>
      <c r="I374" s="204"/>
      <c r="J374" s="215">
        <f>BK374</f>
        <v>0</v>
      </c>
      <c r="K374" s="201"/>
      <c r="L374" s="206"/>
      <c r="M374" s="207"/>
      <c r="N374" s="208"/>
      <c r="O374" s="208"/>
      <c r="P374" s="209">
        <f>SUM(P375:P391)</f>
        <v>0</v>
      </c>
      <c r="Q374" s="208"/>
      <c r="R374" s="209">
        <f>SUM(R375:R391)</f>
        <v>1.4324399999999999</v>
      </c>
      <c r="S374" s="208"/>
      <c r="T374" s="210">
        <f>SUM(T375:T391)</f>
        <v>0.142646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1" t="s">
        <v>82</v>
      </c>
      <c r="AT374" s="212" t="s">
        <v>74</v>
      </c>
      <c r="AU374" s="212" t="s">
        <v>82</v>
      </c>
      <c r="AY374" s="211" t="s">
        <v>117</v>
      </c>
      <c r="BK374" s="213">
        <f>SUM(BK375:BK391)</f>
        <v>0</v>
      </c>
    </row>
    <row r="375" s="2" customFormat="1" ht="33" customHeight="1">
      <c r="A375" s="39"/>
      <c r="B375" s="40"/>
      <c r="C375" s="216" t="s">
        <v>420</v>
      </c>
      <c r="D375" s="216" t="s">
        <v>119</v>
      </c>
      <c r="E375" s="217" t="s">
        <v>421</v>
      </c>
      <c r="F375" s="218" t="s">
        <v>422</v>
      </c>
      <c r="G375" s="219" t="s">
        <v>122</v>
      </c>
      <c r="H375" s="220">
        <v>2076</v>
      </c>
      <c r="I375" s="221"/>
      <c r="J375" s="222">
        <f>ROUND(I375*H375,2)</f>
        <v>0</v>
      </c>
      <c r="K375" s="223"/>
      <c r="L375" s="45"/>
      <c r="M375" s="224" t="s">
        <v>1</v>
      </c>
      <c r="N375" s="225" t="s">
        <v>40</v>
      </c>
      <c r="O375" s="92"/>
      <c r="P375" s="226">
        <f>O375*H375</f>
        <v>0</v>
      </c>
      <c r="Q375" s="226">
        <v>0.00068999999999999997</v>
      </c>
      <c r="R375" s="226">
        <f>Q375*H375</f>
        <v>1.4324399999999999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123</v>
      </c>
      <c r="AT375" s="228" t="s">
        <v>119</v>
      </c>
      <c r="AU375" s="228" t="s">
        <v>84</v>
      </c>
      <c r="AY375" s="18" t="s">
        <v>117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82</v>
      </c>
      <c r="BK375" s="229">
        <f>ROUND(I375*H375,2)</f>
        <v>0</v>
      </c>
      <c r="BL375" s="18" t="s">
        <v>123</v>
      </c>
      <c r="BM375" s="228" t="s">
        <v>423</v>
      </c>
    </row>
    <row r="376" s="2" customFormat="1">
      <c r="A376" s="39"/>
      <c r="B376" s="40"/>
      <c r="C376" s="41"/>
      <c r="D376" s="230" t="s">
        <v>125</v>
      </c>
      <c r="E376" s="41"/>
      <c r="F376" s="231" t="s">
        <v>422</v>
      </c>
      <c r="G376" s="41"/>
      <c r="H376" s="41"/>
      <c r="I376" s="232"/>
      <c r="J376" s="41"/>
      <c r="K376" s="41"/>
      <c r="L376" s="45"/>
      <c r="M376" s="233"/>
      <c r="N376" s="23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125</v>
      </c>
      <c r="AU376" s="18" t="s">
        <v>84</v>
      </c>
    </row>
    <row r="377" s="15" customFormat="1">
      <c r="A377" s="15"/>
      <c r="B377" s="257"/>
      <c r="C377" s="258"/>
      <c r="D377" s="230" t="s">
        <v>127</v>
      </c>
      <c r="E377" s="259" t="s">
        <v>1</v>
      </c>
      <c r="F377" s="260" t="s">
        <v>424</v>
      </c>
      <c r="G377" s="258"/>
      <c r="H377" s="259" t="s">
        <v>1</v>
      </c>
      <c r="I377" s="261"/>
      <c r="J377" s="258"/>
      <c r="K377" s="258"/>
      <c r="L377" s="262"/>
      <c r="M377" s="263"/>
      <c r="N377" s="264"/>
      <c r="O377" s="264"/>
      <c r="P377" s="264"/>
      <c r="Q377" s="264"/>
      <c r="R377" s="264"/>
      <c r="S377" s="264"/>
      <c r="T377" s="26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6" t="s">
        <v>127</v>
      </c>
      <c r="AU377" s="266" t="s">
        <v>84</v>
      </c>
      <c r="AV377" s="15" t="s">
        <v>82</v>
      </c>
      <c r="AW377" s="15" t="s">
        <v>31</v>
      </c>
      <c r="AX377" s="15" t="s">
        <v>75</v>
      </c>
      <c r="AY377" s="266" t="s">
        <v>117</v>
      </c>
    </row>
    <row r="378" s="13" customFormat="1">
      <c r="A378" s="13"/>
      <c r="B378" s="235"/>
      <c r="C378" s="236"/>
      <c r="D378" s="230" t="s">
        <v>127</v>
      </c>
      <c r="E378" s="237" t="s">
        <v>1</v>
      </c>
      <c r="F378" s="238" t="s">
        <v>425</v>
      </c>
      <c r="G378" s="236"/>
      <c r="H378" s="239">
        <v>2076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127</v>
      </c>
      <c r="AU378" s="245" t="s">
        <v>84</v>
      </c>
      <c r="AV378" s="13" t="s">
        <v>84</v>
      </c>
      <c r="AW378" s="13" t="s">
        <v>31</v>
      </c>
      <c r="AX378" s="13" t="s">
        <v>82</v>
      </c>
      <c r="AY378" s="245" t="s">
        <v>117</v>
      </c>
    </row>
    <row r="379" s="2" customFormat="1" ht="21.75" customHeight="1">
      <c r="A379" s="39"/>
      <c r="B379" s="40"/>
      <c r="C379" s="216" t="s">
        <v>426</v>
      </c>
      <c r="D379" s="216" t="s">
        <v>119</v>
      </c>
      <c r="E379" s="217" t="s">
        <v>427</v>
      </c>
      <c r="F379" s="218" t="s">
        <v>428</v>
      </c>
      <c r="G379" s="219" t="s">
        <v>122</v>
      </c>
      <c r="H379" s="220">
        <v>38.433999999999998</v>
      </c>
      <c r="I379" s="221"/>
      <c r="J379" s="222">
        <f>ROUND(I379*H379,2)</f>
        <v>0</v>
      </c>
      <c r="K379" s="223"/>
      <c r="L379" s="45"/>
      <c r="M379" s="224" t="s">
        <v>1</v>
      </c>
      <c r="N379" s="225" t="s">
        <v>40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123</v>
      </c>
      <c r="AT379" s="228" t="s">
        <v>119</v>
      </c>
      <c r="AU379" s="228" t="s">
        <v>84</v>
      </c>
      <c r="AY379" s="18" t="s">
        <v>117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82</v>
      </c>
      <c r="BK379" s="229">
        <f>ROUND(I379*H379,2)</f>
        <v>0</v>
      </c>
      <c r="BL379" s="18" t="s">
        <v>123</v>
      </c>
      <c r="BM379" s="228" t="s">
        <v>429</v>
      </c>
    </row>
    <row r="380" s="2" customFormat="1">
      <c r="A380" s="39"/>
      <c r="B380" s="40"/>
      <c r="C380" s="41"/>
      <c r="D380" s="230" t="s">
        <v>125</v>
      </c>
      <c r="E380" s="41"/>
      <c r="F380" s="231" t="s">
        <v>430</v>
      </c>
      <c r="G380" s="41"/>
      <c r="H380" s="41"/>
      <c r="I380" s="232"/>
      <c r="J380" s="41"/>
      <c r="K380" s="41"/>
      <c r="L380" s="45"/>
      <c r="M380" s="233"/>
      <c r="N380" s="23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125</v>
      </c>
      <c r="AU380" s="18" t="s">
        <v>84</v>
      </c>
    </row>
    <row r="381" s="15" customFormat="1">
      <c r="A381" s="15"/>
      <c r="B381" s="257"/>
      <c r="C381" s="258"/>
      <c r="D381" s="230" t="s">
        <v>127</v>
      </c>
      <c r="E381" s="259" t="s">
        <v>1</v>
      </c>
      <c r="F381" s="260" t="s">
        <v>416</v>
      </c>
      <c r="G381" s="258"/>
      <c r="H381" s="259" t="s">
        <v>1</v>
      </c>
      <c r="I381" s="261"/>
      <c r="J381" s="258"/>
      <c r="K381" s="258"/>
      <c r="L381" s="262"/>
      <c r="M381" s="263"/>
      <c r="N381" s="264"/>
      <c r="O381" s="264"/>
      <c r="P381" s="264"/>
      <c r="Q381" s="264"/>
      <c r="R381" s="264"/>
      <c r="S381" s="264"/>
      <c r="T381" s="26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6" t="s">
        <v>127</v>
      </c>
      <c r="AU381" s="266" t="s">
        <v>84</v>
      </c>
      <c r="AV381" s="15" t="s">
        <v>82</v>
      </c>
      <c r="AW381" s="15" t="s">
        <v>31</v>
      </c>
      <c r="AX381" s="15" t="s">
        <v>75</v>
      </c>
      <c r="AY381" s="266" t="s">
        <v>117</v>
      </c>
    </row>
    <row r="382" s="13" customFormat="1">
      <c r="A382" s="13"/>
      <c r="B382" s="235"/>
      <c r="C382" s="236"/>
      <c r="D382" s="230" t="s">
        <v>127</v>
      </c>
      <c r="E382" s="237" t="s">
        <v>1</v>
      </c>
      <c r="F382" s="238" t="s">
        <v>431</v>
      </c>
      <c r="G382" s="236"/>
      <c r="H382" s="239">
        <v>24.623999999999999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127</v>
      </c>
      <c r="AU382" s="245" t="s">
        <v>84</v>
      </c>
      <c r="AV382" s="13" t="s">
        <v>84</v>
      </c>
      <c r="AW382" s="13" t="s">
        <v>31</v>
      </c>
      <c r="AX382" s="13" t="s">
        <v>75</v>
      </c>
      <c r="AY382" s="245" t="s">
        <v>117</v>
      </c>
    </row>
    <row r="383" s="13" customFormat="1">
      <c r="A383" s="13"/>
      <c r="B383" s="235"/>
      <c r="C383" s="236"/>
      <c r="D383" s="230" t="s">
        <v>127</v>
      </c>
      <c r="E383" s="237" t="s">
        <v>1</v>
      </c>
      <c r="F383" s="238" t="s">
        <v>432</v>
      </c>
      <c r="G383" s="236"/>
      <c r="H383" s="239">
        <v>7.5300000000000002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127</v>
      </c>
      <c r="AU383" s="245" t="s">
        <v>84</v>
      </c>
      <c r="AV383" s="13" t="s">
        <v>84</v>
      </c>
      <c r="AW383" s="13" t="s">
        <v>31</v>
      </c>
      <c r="AX383" s="13" t="s">
        <v>75</v>
      </c>
      <c r="AY383" s="245" t="s">
        <v>117</v>
      </c>
    </row>
    <row r="384" s="13" customFormat="1">
      <c r="A384" s="13"/>
      <c r="B384" s="235"/>
      <c r="C384" s="236"/>
      <c r="D384" s="230" t="s">
        <v>127</v>
      </c>
      <c r="E384" s="237" t="s">
        <v>1</v>
      </c>
      <c r="F384" s="238" t="s">
        <v>433</v>
      </c>
      <c r="G384" s="236"/>
      <c r="H384" s="239">
        <v>6.2800000000000002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127</v>
      </c>
      <c r="AU384" s="245" t="s">
        <v>84</v>
      </c>
      <c r="AV384" s="13" t="s">
        <v>84</v>
      </c>
      <c r="AW384" s="13" t="s">
        <v>31</v>
      </c>
      <c r="AX384" s="13" t="s">
        <v>75</v>
      </c>
      <c r="AY384" s="245" t="s">
        <v>117</v>
      </c>
    </row>
    <row r="385" s="16" customFormat="1">
      <c r="A385" s="16"/>
      <c r="B385" s="267"/>
      <c r="C385" s="268"/>
      <c r="D385" s="230" t="s">
        <v>127</v>
      </c>
      <c r="E385" s="269" t="s">
        <v>1</v>
      </c>
      <c r="F385" s="270" t="s">
        <v>187</v>
      </c>
      <c r="G385" s="268"/>
      <c r="H385" s="271">
        <v>38.433999999999998</v>
      </c>
      <c r="I385" s="272"/>
      <c r="J385" s="268"/>
      <c r="K385" s="268"/>
      <c r="L385" s="273"/>
      <c r="M385" s="274"/>
      <c r="N385" s="275"/>
      <c r="O385" s="275"/>
      <c r="P385" s="275"/>
      <c r="Q385" s="275"/>
      <c r="R385" s="275"/>
      <c r="S385" s="275"/>
      <c r="T385" s="27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77" t="s">
        <v>127</v>
      </c>
      <c r="AU385" s="277" t="s">
        <v>84</v>
      </c>
      <c r="AV385" s="16" t="s">
        <v>123</v>
      </c>
      <c r="AW385" s="16" t="s">
        <v>31</v>
      </c>
      <c r="AX385" s="16" t="s">
        <v>82</v>
      </c>
      <c r="AY385" s="277" t="s">
        <v>117</v>
      </c>
    </row>
    <row r="386" s="2" customFormat="1" ht="24.15" customHeight="1">
      <c r="A386" s="39"/>
      <c r="B386" s="40"/>
      <c r="C386" s="216" t="s">
        <v>434</v>
      </c>
      <c r="D386" s="216" t="s">
        <v>119</v>
      </c>
      <c r="E386" s="217" t="s">
        <v>435</v>
      </c>
      <c r="F386" s="218" t="s">
        <v>436</v>
      </c>
      <c r="G386" s="219" t="s">
        <v>122</v>
      </c>
      <c r="H386" s="220">
        <v>6.202</v>
      </c>
      <c r="I386" s="221"/>
      <c r="J386" s="222">
        <f>ROUND(I386*H386,2)</f>
        <v>0</v>
      </c>
      <c r="K386" s="223"/>
      <c r="L386" s="45"/>
      <c r="M386" s="224" t="s">
        <v>1</v>
      </c>
      <c r="N386" s="225" t="s">
        <v>40</v>
      </c>
      <c r="O386" s="92"/>
      <c r="P386" s="226">
        <f>O386*H386</f>
        <v>0</v>
      </c>
      <c r="Q386" s="226">
        <v>0</v>
      </c>
      <c r="R386" s="226">
        <f>Q386*H386</f>
        <v>0</v>
      </c>
      <c r="S386" s="226">
        <v>0.023</v>
      </c>
      <c r="T386" s="227">
        <f>S386*H386</f>
        <v>0.142646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8" t="s">
        <v>123</v>
      </c>
      <c r="AT386" s="228" t="s">
        <v>119</v>
      </c>
      <c r="AU386" s="228" t="s">
        <v>84</v>
      </c>
      <c r="AY386" s="18" t="s">
        <v>117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8" t="s">
        <v>82</v>
      </c>
      <c r="BK386" s="229">
        <f>ROUND(I386*H386,2)</f>
        <v>0</v>
      </c>
      <c r="BL386" s="18" t="s">
        <v>123</v>
      </c>
      <c r="BM386" s="228" t="s">
        <v>437</v>
      </c>
    </row>
    <row r="387" s="2" customFormat="1">
      <c r="A387" s="39"/>
      <c r="B387" s="40"/>
      <c r="C387" s="41"/>
      <c r="D387" s="230" t="s">
        <v>125</v>
      </c>
      <c r="E387" s="41"/>
      <c r="F387" s="231" t="s">
        <v>438</v>
      </c>
      <c r="G387" s="41"/>
      <c r="H387" s="41"/>
      <c r="I387" s="232"/>
      <c r="J387" s="41"/>
      <c r="K387" s="41"/>
      <c r="L387" s="45"/>
      <c r="M387" s="233"/>
      <c r="N387" s="23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125</v>
      </c>
      <c r="AU387" s="18" t="s">
        <v>84</v>
      </c>
    </row>
    <row r="388" s="15" customFormat="1">
      <c r="A388" s="15"/>
      <c r="B388" s="257"/>
      <c r="C388" s="258"/>
      <c r="D388" s="230" t="s">
        <v>127</v>
      </c>
      <c r="E388" s="259" t="s">
        <v>1</v>
      </c>
      <c r="F388" s="260" t="s">
        <v>416</v>
      </c>
      <c r="G388" s="258"/>
      <c r="H388" s="259" t="s">
        <v>1</v>
      </c>
      <c r="I388" s="261"/>
      <c r="J388" s="258"/>
      <c r="K388" s="258"/>
      <c r="L388" s="262"/>
      <c r="M388" s="263"/>
      <c r="N388" s="264"/>
      <c r="O388" s="264"/>
      <c r="P388" s="264"/>
      <c r="Q388" s="264"/>
      <c r="R388" s="264"/>
      <c r="S388" s="264"/>
      <c r="T388" s="26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6" t="s">
        <v>127</v>
      </c>
      <c r="AU388" s="266" t="s">
        <v>84</v>
      </c>
      <c r="AV388" s="15" t="s">
        <v>82</v>
      </c>
      <c r="AW388" s="15" t="s">
        <v>31</v>
      </c>
      <c r="AX388" s="15" t="s">
        <v>75</v>
      </c>
      <c r="AY388" s="266" t="s">
        <v>117</v>
      </c>
    </row>
    <row r="389" s="15" customFormat="1">
      <c r="A389" s="15"/>
      <c r="B389" s="257"/>
      <c r="C389" s="258"/>
      <c r="D389" s="230" t="s">
        <v>127</v>
      </c>
      <c r="E389" s="259" t="s">
        <v>1</v>
      </c>
      <c r="F389" s="260" t="s">
        <v>439</v>
      </c>
      <c r="G389" s="258"/>
      <c r="H389" s="259" t="s">
        <v>1</v>
      </c>
      <c r="I389" s="261"/>
      <c r="J389" s="258"/>
      <c r="K389" s="258"/>
      <c r="L389" s="262"/>
      <c r="M389" s="263"/>
      <c r="N389" s="264"/>
      <c r="O389" s="264"/>
      <c r="P389" s="264"/>
      <c r="Q389" s="264"/>
      <c r="R389" s="264"/>
      <c r="S389" s="264"/>
      <c r="T389" s="26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6" t="s">
        <v>127</v>
      </c>
      <c r="AU389" s="266" t="s">
        <v>84</v>
      </c>
      <c r="AV389" s="15" t="s">
        <v>82</v>
      </c>
      <c r="AW389" s="15" t="s">
        <v>31</v>
      </c>
      <c r="AX389" s="15" t="s">
        <v>75</v>
      </c>
      <c r="AY389" s="266" t="s">
        <v>117</v>
      </c>
    </row>
    <row r="390" s="13" customFormat="1">
      <c r="A390" s="13"/>
      <c r="B390" s="235"/>
      <c r="C390" s="236"/>
      <c r="D390" s="230" t="s">
        <v>127</v>
      </c>
      <c r="E390" s="237" t="s">
        <v>1</v>
      </c>
      <c r="F390" s="238" t="s">
        <v>440</v>
      </c>
      <c r="G390" s="236"/>
      <c r="H390" s="239">
        <v>6.202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127</v>
      </c>
      <c r="AU390" s="245" t="s">
        <v>84</v>
      </c>
      <c r="AV390" s="13" t="s">
        <v>84</v>
      </c>
      <c r="AW390" s="13" t="s">
        <v>31</v>
      </c>
      <c r="AX390" s="13" t="s">
        <v>75</v>
      </c>
      <c r="AY390" s="245" t="s">
        <v>117</v>
      </c>
    </row>
    <row r="391" s="16" customFormat="1">
      <c r="A391" s="16"/>
      <c r="B391" s="267"/>
      <c r="C391" s="268"/>
      <c r="D391" s="230" t="s">
        <v>127</v>
      </c>
      <c r="E391" s="269" t="s">
        <v>1</v>
      </c>
      <c r="F391" s="270" t="s">
        <v>187</v>
      </c>
      <c r="G391" s="268"/>
      <c r="H391" s="271">
        <v>6.202</v>
      </c>
      <c r="I391" s="272"/>
      <c r="J391" s="268"/>
      <c r="K391" s="268"/>
      <c r="L391" s="273"/>
      <c r="M391" s="274"/>
      <c r="N391" s="275"/>
      <c r="O391" s="275"/>
      <c r="P391" s="275"/>
      <c r="Q391" s="275"/>
      <c r="R391" s="275"/>
      <c r="S391" s="275"/>
      <c r="T391" s="27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77" t="s">
        <v>127</v>
      </c>
      <c r="AU391" s="277" t="s">
        <v>84</v>
      </c>
      <c r="AV391" s="16" t="s">
        <v>123</v>
      </c>
      <c r="AW391" s="16" t="s">
        <v>31</v>
      </c>
      <c r="AX391" s="16" t="s">
        <v>82</v>
      </c>
      <c r="AY391" s="277" t="s">
        <v>117</v>
      </c>
    </row>
    <row r="392" s="12" customFormat="1" ht="22.8" customHeight="1">
      <c r="A392" s="12"/>
      <c r="B392" s="200"/>
      <c r="C392" s="201"/>
      <c r="D392" s="202" t="s">
        <v>74</v>
      </c>
      <c r="E392" s="214" t="s">
        <v>441</v>
      </c>
      <c r="F392" s="214" t="s">
        <v>442</v>
      </c>
      <c r="G392" s="201"/>
      <c r="H392" s="201"/>
      <c r="I392" s="204"/>
      <c r="J392" s="215">
        <f>BK392</f>
        <v>0</v>
      </c>
      <c r="K392" s="201"/>
      <c r="L392" s="206"/>
      <c r="M392" s="207"/>
      <c r="N392" s="208"/>
      <c r="O392" s="208"/>
      <c r="P392" s="209">
        <f>SUM(P393:P399)</f>
        <v>0</v>
      </c>
      <c r="Q392" s="208"/>
      <c r="R392" s="209">
        <f>SUM(R393:R399)</f>
        <v>0</v>
      </c>
      <c r="S392" s="208"/>
      <c r="T392" s="210">
        <f>SUM(T393:T399)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1" t="s">
        <v>82</v>
      </c>
      <c r="AT392" s="212" t="s">
        <v>74</v>
      </c>
      <c r="AU392" s="212" t="s">
        <v>82</v>
      </c>
      <c r="AY392" s="211" t="s">
        <v>117</v>
      </c>
      <c r="BK392" s="213">
        <f>SUM(BK393:BK399)</f>
        <v>0</v>
      </c>
    </row>
    <row r="393" s="2" customFormat="1" ht="21.75" customHeight="1">
      <c r="A393" s="39"/>
      <c r="B393" s="40"/>
      <c r="C393" s="216" t="s">
        <v>443</v>
      </c>
      <c r="D393" s="216" t="s">
        <v>119</v>
      </c>
      <c r="E393" s="217" t="s">
        <v>444</v>
      </c>
      <c r="F393" s="218" t="s">
        <v>445</v>
      </c>
      <c r="G393" s="219" t="s">
        <v>446</v>
      </c>
      <c r="H393" s="220">
        <v>1015.927</v>
      </c>
      <c r="I393" s="221"/>
      <c r="J393" s="222">
        <f>ROUND(I393*H393,2)</f>
        <v>0</v>
      </c>
      <c r="K393" s="223"/>
      <c r="L393" s="45"/>
      <c r="M393" s="224" t="s">
        <v>1</v>
      </c>
      <c r="N393" s="225" t="s">
        <v>40</v>
      </c>
      <c r="O393" s="92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8" t="s">
        <v>123</v>
      </c>
      <c r="AT393" s="228" t="s">
        <v>119</v>
      </c>
      <c r="AU393" s="228" t="s">
        <v>84</v>
      </c>
      <c r="AY393" s="18" t="s">
        <v>117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8" t="s">
        <v>82</v>
      </c>
      <c r="BK393" s="229">
        <f>ROUND(I393*H393,2)</f>
        <v>0</v>
      </c>
      <c r="BL393" s="18" t="s">
        <v>123</v>
      </c>
      <c r="BM393" s="228" t="s">
        <v>447</v>
      </c>
    </row>
    <row r="394" s="2" customFormat="1">
      <c r="A394" s="39"/>
      <c r="B394" s="40"/>
      <c r="C394" s="41"/>
      <c r="D394" s="230" t="s">
        <v>125</v>
      </c>
      <c r="E394" s="41"/>
      <c r="F394" s="231" t="s">
        <v>448</v>
      </c>
      <c r="G394" s="41"/>
      <c r="H394" s="41"/>
      <c r="I394" s="232"/>
      <c r="J394" s="41"/>
      <c r="K394" s="41"/>
      <c r="L394" s="45"/>
      <c r="M394" s="233"/>
      <c r="N394" s="23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125</v>
      </c>
      <c r="AU394" s="18" t="s">
        <v>84</v>
      </c>
    </row>
    <row r="395" s="2" customFormat="1" ht="24.15" customHeight="1">
      <c r="A395" s="39"/>
      <c r="B395" s="40"/>
      <c r="C395" s="216" t="s">
        <v>449</v>
      </c>
      <c r="D395" s="216" t="s">
        <v>119</v>
      </c>
      <c r="E395" s="217" t="s">
        <v>450</v>
      </c>
      <c r="F395" s="218" t="s">
        <v>451</v>
      </c>
      <c r="G395" s="219" t="s">
        <v>446</v>
      </c>
      <c r="H395" s="220">
        <v>9143.5679999999993</v>
      </c>
      <c r="I395" s="221"/>
      <c r="J395" s="222">
        <f>ROUND(I395*H395,2)</f>
        <v>0</v>
      </c>
      <c r="K395" s="223"/>
      <c r="L395" s="45"/>
      <c r="M395" s="224" t="s">
        <v>1</v>
      </c>
      <c r="N395" s="225" t="s">
        <v>40</v>
      </c>
      <c r="O395" s="92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123</v>
      </c>
      <c r="AT395" s="228" t="s">
        <v>119</v>
      </c>
      <c r="AU395" s="228" t="s">
        <v>84</v>
      </c>
      <c r="AY395" s="18" t="s">
        <v>117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82</v>
      </c>
      <c r="BK395" s="229">
        <f>ROUND(I395*H395,2)</f>
        <v>0</v>
      </c>
      <c r="BL395" s="18" t="s">
        <v>123</v>
      </c>
      <c r="BM395" s="228" t="s">
        <v>452</v>
      </c>
    </row>
    <row r="396" s="2" customFormat="1">
      <c r="A396" s="39"/>
      <c r="B396" s="40"/>
      <c r="C396" s="41"/>
      <c r="D396" s="230" t="s">
        <v>125</v>
      </c>
      <c r="E396" s="41"/>
      <c r="F396" s="231" t="s">
        <v>453</v>
      </c>
      <c r="G396" s="41"/>
      <c r="H396" s="41"/>
      <c r="I396" s="232"/>
      <c r="J396" s="41"/>
      <c r="K396" s="41"/>
      <c r="L396" s="45"/>
      <c r="M396" s="233"/>
      <c r="N396" s="234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125</v>
      </c>
      <c r="AU396" s="18" t="s">
        <v>84</v>
      </c>
    </row>
    <row r="397" s="13" customFormat="1">
      <c r="A397" s="13"/>
      <c r="B397" s="235"/>
      <c r="C397" s="236"/>
      <c r="D397" s="230" t="s">
        <v>127</v>
      </c>
      <c r="E397" s="237" t="s">
        <v>1</v>
      </c>
      <c r="F397" s="238" t="s">
        <v>454</v>
      </c>
      <c r="G397" s="236"/>
      <c r="H397" s="239">
        <v>9143.5679999999993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127</v>
      </c>
      <c r="AU397" s="245" t="s">
        <v>84</v>
      </c>
      <c r="AV397" s="13" t="s">
        <v>84</v>
      </c>
      <c r="AW397" s="13" t="s">
        <v>31</v>
      </c>
      <c r="AX397" s="13" t="s">
        <v>82</v>
      </c>
      <c r="AY397" s="245" t="s">
        <v>117</v>
      </c>
    </row>
    <row r="398" s="2" customFormat="1" ht="24.15" customHeight="1">
      <c r="A398" s="39"/>
      <c r="B398" s="40"/>
      <c r="C398" s="216" t="s">
        <v>455</v>
      </c>
      <c r="D398" s="216" t="s">
        <v>119</v>
      </c>
      <c r="E398" s="217" t="s">
        <v>456</v>
      </c>
      <c r="F398" s="218" t="s">
        <v>457</v>
      </c>
      <c r="G398" s="219" t="s">
        <v>446</v>
      </c>
      <c r="H398" s="220">
        <v>1015.927</v>
      </c>
      <c r="I398" s="221"/>
      <c r="J398" s="222">
        <f>ROUND(I398*H398,2)</f>
        <v>0</v>
      </c>
      <c r="K398" s="223"/>
      <c r="L398" s="45"/>
      <c r="M398" s="224" t="s">
        <v>1</v>
      </c>
      <c r="N398" s="225" t="s">
        <v>40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123</v>
      </c>
      <c r="AT398" s="228" t="s">
        <v>119</v>
      </c>
      <c r="AU398" s="228" t="s">
        <v>84</v>
      </c>
      <c r="AY398" s="18" t="s">
        <v>117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82</v>
      </c>
      <c r="BK398" s="229">
        <f>ROUND(I398*H398,2)</f>
        <v>0</v>
      </c>
      <c r="BL398" s="18" t="s">
        <v>123</v>
      </c>
      <c r="BM398" s="228" t="s">
        <v>458</v>
      </c>
    </row>
    <row r="399" s="2" customFormat="1">
      <c r="A399" s="39"/>
      <c r="B399" s="40"/>
      <c r="C399" s="41"/>
      <c r="D399" s="230" t="s">
        <v>125</v>
      </c>
      <c r="E399" s="41"/>
      <c r="F399" s="231" t="s">
        <v>459</v>
      </c>
      <c r="G399" s="41"/>
      <c r="H399" s="41"/>
      <c r="I399" s="232"/>
      <c r="J399" s="41"/>
      <c r="K399" s="41"/>
      <c r="L399" s="45"/>
      <c r="M399" s="233"/>
      <c r="N399" s="234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125</v>
      </c>
      <c r="AU399" s="18" t="s">
        <v>84</v>
      </c>
    </row>
    <row r="400" s="12" customFormat="1" ht="22.8" customHeight="1">
      <c r="A400" s="12"/>
      <c r="B400" s="200"/>
      <c r="C400" s="201"/>
      <c r="D400" s="202" t="s">
        <v>74</v>
      </c>
      <c r="E400" s="214" t="s">
        <v>460</v>
      </c>
      <c r="F400" s="214" t="s">
        <v>461</v>
      </c>
      <c r="G400" s="201"/>
      <c r="H400" s="201"/>
      <c r="I400" s="204"/>
      <c r="J400" s="215">
        <f>BK400</f>
        <v>0</v>
      </c>
      <c r="K400" s="201"/>
      <c r="L400" s="206"/>
      <c r="M400" s="207"/>
      <c r="N400" s="208"/>
      <c r="O400" s="208"/>
      <c r="P400" s="209">
        <f>SUM(P401:P404)</f>
        <v>0</v>
      </c>
      <c r="Q400" s="208"/>
      <c r="R400" s="209">
        <f>SUM(R401:R404)</f>
        <v>0</v>
      </c>
      <c r="S400" s="208"/>
      <c r="T400" s="210">
        <f>SUM(T401:T404)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1" t="s">
        <v>82</v>
      </c>
      <c r="AT400" s="212" t="s">
        <v>74</v>
      </c>
      <c r="AU400" s="212" t="s">
        <v>82</v>
      </c>
      <c r="AY400" s="211" t="s">
        <v>117</v>
      </c>
      <c r="BK400" s="213">
        <f>SUM(BK401:BK404)</f>
        <v>0</v>
      </c>
    </row>
    <row r="401" s="2" customFormat="1" ht="24.15" customHeight="1">
      <c r="A401" s="39"/>
      <c r="B401" s="40"/>
      <c r="C401" s="216" t="s">
        <v>462</v>
      </c>
      <c r="D401" s="216" t="s">
        <v>119</v>
      </c>
      <c r="E401" s="217" t="s">
        <v>463</v>
      </c>
      <c r="F401" s="218" t="s">
        <v>464</v>
      </c>
      <c r="G401" s="219" t="s">
        <v>446</v>
      </c>
      <c r="H401" s="220">
        <v>2.294</v>
      </c>
      <c r="I401" s="221"/>
      <c r="J401" s="222">
        <f>ROUND(I401*H401,2)</f>
        <v>0</v>
      </c>
      <c r="K401" s="223"/>
      <c r="L401" s="45"/>
      <c r="M401" s="224" t="s">
        <v>1</v>
      </c>
      <c r="N401" s="225" t="s">
        <v>40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123</v>
      </c>
      <c r="AT401" s="228" t="s">
        <v>119</v>
      </c>
      <c r="AU401" s="228" t="s">
        <v>84</v>
      </c>
      <c r="AY401" s="18" t="s">
        <v>117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82</v>
      </c>
      <c r="BK401" s="229">
        <f>ROUND(I401*H401,2)</f>
        <v>0</v>
      </c>
      <c r="BL401" s="18" t="s">
        <v>123</v>
      </c>
      <c r="BM401" s="228" t="s">
        <v>465</v>
      </c>
    </row>
    <row r="402" s="2" customFormat="1">
      <c r="A402" s="39"/>
      <c r="B402" s="40"/>
      <c r="C402" s="41"/>
      <c r="D402" s="230" t="s">
        <v>125</v>
      </c>
      <c r="E402" s="41"/>
      <c r="F402" s="231" t="s">
        <v>466</v>
      </c>
      <c r="G402" s="41"/>
      <c r="H402" s="41"/>
      <c r="I402" s="232"/>
      <c r="J402" s="41"/>
      <c r="K402" s="41"/>
      <c r="L402" s="45"/>
      <c r="M402" s="233"/>
      <c r="N402" s="23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125</v>
      </c>
      <c r="AU402" s="18" t="s">
        <v>84</v>
      </c>
    </row>
    <row r="403" s="2" customFormat="1" ht="33" customHeight="1">
      <c r="A403" s="39"/>
      <c r="B403" s="40"/>
      <c r="C403" s="216" t="s">
        <v>467</v>
      </c>
      <c r="D403" s="216" t="s">
        <v>119</v>
      </c>
      <c r="E403" s="217" t="s">
        <v>468</v>
      </c>
      <c r="F403" s="218" t="s">
        <v>469</v>
      </c>
      <c r="G403" s="219" t="s">
        <v>446</v>
      </c>
      <c r="H403" s="220">
        <v>2.294</v>
      </c>
      <c r="I403" s="221"/>
      <c r="J403" s="222">
        <f>ROUND(I403*H403,2)</f>
        <v>0</v>
      </c>
      <c r="K403" s="223"/>
      <c r="L403" s="45"/>
      <c r="M403" s="224" t="s">
        <v>1</v>
      </c>
      <c r="N403" s="225" t="s">
        <v>40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123</v>
      </c>
      <c r="AT403" s="228" t="s">
        <v>119</v>
      </c>
      <c r="AU403" s="228" t="s">
        <v>84</v>
      </c>
      <c r="AY403" s="18" t="s">
        <v>117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82</v>
      </c>
      <c r="BK403" s="229">
        <f>ROUND(I403*H403,2)</f>
        <v>0</v>
      </c>
      <c r="BL403" s="18" t="s">
        <v>123</v>
      </c>
      <c r="BM403" s="228" t="s">
        <v>470</v>
      </c>
    </row>
    <row r="404" s="2" customFormat="1">
      <c r="A404" s="39"/>
      <c r="B404" s="40"/>
      <c r="C404" s="41"/>
      <c r="D404" s="230" t="s">
        <v>125</v>
      </c>
      <c r="E404" s="41"/>
      <c r="F404" s="231" t="s">
        <v>471</v>
      </c>
      <c r="G404" s="41"/>
      <c r="H404" s="41"/>
      <c r="I404" s="232"/>
      <c r="J404" s="41"/>
      <c r="K404" s="41"/>
      <c r="L404" s="45"/>
      <c r="M404" s="233"/>
      <c r="N404" s="23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125</v>
      </c>
      <c r="AU404" s="18" t="s">
        <v>84</v>
      </c>
    </row>
    <row r="405" s="12" customFormat="1" ht="25.92" customHeight="1">
      <c r="A405" s="12"/>
      <c r="B405" s="200"/>
      <c r="C405" s="201"/>
      <c r="D405" s="202" t="s">
        <v>74</v>
      </c>
      <c r="E405" s="203" t="s">
        <v>472</v>
      </c>
      <c r="F405" s="203" t="s">
        <v>473</v>
      </c>
      <c r="G405" s="201"/>
      <c r="H405" s="201"/>
      <c r="I405" s="204"/>
      <c r="J405" s="205">
        <f>BK405</f>
        <v>0</v>
      </c>
      <c r="K405" s="201"/>
      <c r="L405" s="206"/>
      <c r="M405" s="207"/>
      <c r="N405" s="208"/>
      <c r="O405" s="208"/>
      <c r="P405" s="209">
        <f>P406</f>
        <v>0</v>
      </c>
      <c r="Q405" s="208"/>
      <c r="R405" s="209">
        <f>R406</f>
        <v>0</v>
      </c>
      <c r="S405" s="208"/>
      <c r="T405" s="210">
        <f>T406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1" t="s">
        <v>201</v>
      </c>
      <c r="AT405" s="212" t="s">
        <v>74</v>
      </c>
      <c r="AU405" s="212" t="s">
        <v>75</v>
      </c>
      <c r="AY405" s="211" t="s">
        <v>117</v>
      </c>
      <c r="BK405" s="213">
        <f>BK406</f>
        <v>0</v>
      </c>
    </row>
    <row r="406" s="12" customFormat="1" ht="22.8" customHeight="1">
      <c r="A406" s="12"/>
      <c r="B406" s="200"/>
      <c r="C406" s="201"/>
      <c r="D406" s="202" t="s">
        <v>74</v>
      </c>
      <c r="E406" s="214" t="s">
        <v>474</v>
      </c>
      <c r="F406" s="214" t="s">
        <v>475</v>
      </c>
      <c r="G406" s="201"/>
      <c r="H406" s="201"/>
      <c r="I406" s="204"/>
      <c r="J406" s="215">
        <f>BK406</f>
        <v>0</v>
      </c>
      <c r="K406" s="201"/>
      <c r="L406" s="206"/>
      <c r="M406" s="207"/>
      <c r="N406" s="208"/>
      <c r="O406" s="208"/>
      <c r="P406" s="209">
        <f>SUM(P407:P447)</f>
        <v>0</v>
      </c>
      <c r="Q406" s="208"/>
      <c r="R406" s="209">
        <f>SUM(R407:R447)</f>
        <v>0</v>
      </c>
      <c r="S406" s="208"/>
      <c r="T406" s="210">
        <f>SUM(T407:T447)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1" t="s">
        <v>201</v>
      </c>
      <c r="AT406" s="212" t="s">
        <v>74</v>
      </c>
      <c r="AU406" s="212" t="s">
        <v>82</v>
      </c>
      <c r="AY406" s="211" t="s">
        <v>117</v>
      </c>
      <c r="BK406" s="213">
        <f>SUM(BK407:BK447)</f>
        <v>0</v>
      </c>
    </row>
    <row r="407" s="2" customFormat="1" ht="16.5" customHeight="1">
      <c r="A407" s="39"/>
      <c r="B407" s="40"/>
      <c r="C407" s="216" t="s">
        <v>476</v>
      </c>
      <c r="D407" s="216" t="s">
        <v>119</v>
      </c>
      <c r="E407" s="217" t="s">
        <v>477</v>
      </c>
      <c r="F407" s="218" t="s">
        <v>475</v>
      </c>
      <c r="G407" s="219" t="s">
        <v>478</v>
      </c>
      <c r="H407" s="220">
        <v>1</v>
      </c>
      <c r="I407" s="221"/>
      <c r="J407" s="222">
        <f>ROUND(I407*H407,2)</f>
        <v>0</v>
      </c>
      <c r="K407" s="223"/>
      <c r="L407" s="45"/>
      <c r="M407" s="224" t="s">
        <v>1</v>
      </c>
      <c r="N407" s="225" t="s">
        <v>40</v>
      </c>
      <c r="O407" s="92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479</v>
      </c>
      <c r="AT407" s="228" t="s">
        <v>119</v>
      </c>
      <c r="AU407" s="228" t="s">
        <v>84</v>
      </c>
      <c r="AY407" s="18" t="s">
        <v>117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82</v>
      </c>
      <c r="BK407" s="229">
        <f>ROUND(I407*H407,2)</f>
        <v>0</v>
      </c>
      <c r="BL407" s="18" t="s">
        <v>479</v>
      </c>
      <c r="BM407" s="228" t="s">
        <v>480</v>
      </c>
    </row>
    <row r="408" s="2" customFormat="1">
      <c r="A408" s="39"/>
      <c r="B408" s="40"/>
      <c r="C408" s="41"/>
      <c r="D408" s="230" t="s">
        <v>125</v>
      </c>
      <c r="E408" s="41"/>
      <c r="F408" s="231" t="s">
        <v>475</v>
      </c>
      <c r="G408" s="41"/>
      <c r="H408" s="41"/>
      <c r="I408" s="232"/>
      <c r="J408" s="41"/>
      <c r="K408" s="41"/>
      <c r="L408" s="45"/>
      <c r="M408" s="233"/>
      <c r="N408" s="23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125</v>
      </c>
      <c r="AU408" s="18" t="s">
        <v>84</v>
      </c>
    </row>
    <row r="409" s="13" customFormat="1">
      <c r="A409" s="13"/>
      <c r="B409" s="235"/>
      <c r="C409" s="236"/>
      <c r="D409" s="230" t="s">
        <v>127</v>
      </c>
      <c r="E409" s="237" t="s">
        <v>1</v>
      </c>
      <c r="F409" s="238" t="s">
        <v>481</v>
      </c>
      <c r="G409" s="236"/>
      <c r="H409" s="239">
        <v>1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127</v>
      </c>
      <c r="AU409" s="245" t="s">
        <v>84</v>
      </c>
      <c r="AV409" s="13" t="s">
        <v>84</v>
      </c>
      <c r="AW409" s="13" t="s">
        <v>31</v>
      </c>
      <c r="AX409" s="13" t="s">
        <v>82</v>
      </c>
      <c r="AY409" s="245" t="s">
        <v>117</v>
      </c>
    </row>
    <row r="410" s="2" customFormat="1" ht="16.5" customHeight="1">
      <c r="A410" s="39"/>
      <c r="B410" s="40"/>
      <c r="C410" s="216" t="s">
        <v>482</v>
      </c>
      <c r="D410" s="216" t="s">
        <v>119</v>
      </c>
      <c r="E410" s="217" t="s">
        <v>483</v>
      </c>
      <c r="F410" s="218" t="s">
        <v>484</v>
      </c>
      <c r="G410" s="219" t="s">
        <v>485</v>
      </c>
      <c r="H410" s="220">
        <v>1</v>
      </c>
      <c r="I410" s="221"/>
      <c r="J410" s="222">
        <f>ROUND(I410*H410,2)</f>
        <v>0</v>
      </c>
      <c r="K410" s="223"/>
      <c r="L410" s="45"/>
      <c r="M410" s="224" t="s">
        <v>1</v>
      </c>
      <c r="N410" s="225" t="s">
        <v>40</v>
      </c>
      <c r="O410" s="92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479</v>
      </c>
      <c r="AT410" s="228" t="s">
        <v>119</v>
      </c>
      <c r="AU410" s="228" t="s">
        <v>84</v>
      </c>
      <c r="AY410" s="18" t="s">
        <v>117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82</v>
      </c>
      <c r="BK410" s="229">
        <f>ROUND(I410*H410,2)</f>
        <v>0</v>
      </c>
      <c r="BL410" s="18" t="s">
        <v>479</v>
      </c>
      <c r="BM410" s="228" t="s">
        <v>486</v>
      </c>
    </row>
    <row r="411" s="2" customFormat="1">
      <c r="A411" s="39"/>
      <c r="B411" s="40"/>
      <c r="C411" s="41"/>
      <c r="D411" s="230" t="s">
        <v>125</v>
      </c>
      <c r="E411" s="41"/>
      <c r="F411" s="231" t="s">
        <v>487</v>
      </c>
      <c r="G411" s="41"/>
      <c r="H411" s="41"/>
      <c r="I411" s="232"/>
      <c r="J411" s="41"/>
      <c r="K411" s="41"/>
      <c r="L411" s="45"/>
      <c r="M411" s="233"/>
      <c r="N411" s="23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125</v>
      </c>
      <c r="AU411" s="18" t="s">
        <v>84</v>
      </c>
    </row>
    <row r="412" s="15" customFormat="1">
      <c r="A412" s="15"/>
      <c r="B412" s="257"/>
      <c r="C412" s="258"/>
      <c r="D412" s="230" t="s">
        <v>127</v>
      </c>
      <c r="E412" s="259" t="s">
        <v>1</v>
      </c>
      <c r="F412" s="260" t="s">
        <v>488</v>
      </c>
      <c r="G412" s="258"/>
      <c r="H412" s="259" t="s">
        <v>1</v>
      </c>
      <c r="I412" s="261"/>
      <c r="J412" s="258"/>
      <c r="K412" s="258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127</v>
      </c>
      <c r="AU412" s="266" t="s">
        <v>84</v>
      </c>
      <c r="AV412" s="15" t="s">
        <v>82</v>
      </c>
      <c r="AW412" s="15" t="s">
        <v>31</v>
      </c>
      <c r="AX412" s="15" t="s">
        <v>75</v>
      </c>
      <c r="AY412" s="266" t="s">
        <v>117</v>
      </c>
    </row>
    <row r="413" s="15" customFormat="1">
      <c r="A413" s="15"/>
      <c r="B413" s="257"/>
      <c r="C413" s="258"/>
      <c r="D413" s="230" t="s">
        <v>127</v>
      </c>
      <c r="E413" s="259" t="s">
        <v>1</v>
      </c>
      <c r="F413" s="260" t="s">
        <v>489</v>
      </c>
      <c r="G413" s="258"/>
      <c r="H413" s="259" t="s">
        <v>1</v>
      </c>
      <c r="I413" s="261"/>
      <c r="J413" s="258"/>
      <c r="K413" s="258"/>
      <c r="L413" s="262"/>
      <c r="M413" s="263"/>
      <c r="N413" s="264"/>
      <c r="O413" s="264"/>
      <c r="P413" s="264"/>
      <c r="Q413" s="264"/>
      <c r="R413" s="264"/>
      <c r="S413" s="264"/>
      <c r="T413" s="26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6" t="s">
        <v>127</v>
      </c>
      <c r="AU413" s="266" t="s">
        <v>84</v>
      </c>
      <c r="AV413" s="15" t="s">
        <v>82</v>
      </c>
      <c r="AW413" s="15" t="s">
        <v>31</v>
      </c>
      <c r="AX413" s="15" t="s">
        <v>75</v>
      </c>
      <c r="AY413" s="266" t="s">
        <v>117</v>
      </c>
    </row>
    <row r="414" s="13" customFormat="1">
      <c r="A414" s="13"/>
      <c r="B414" s="235"/>
      <c r="C414" s="236"/>
      <c r="D414" s="230" t="s">
        <v>127</v>
      </c>
      <c r="E414" s="237" t="s">
        <v>1</v>
      </c>
      <c r="F414" s="238" t="s">
        <v>490</v>
      </c>
      <c r="G414" s="236"/>
      <c r="H414" s="239">
        <v>1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127</v>
      </c>
      <c r="AU414" s="245" t="s">
        <v>84</v>
      </c>
      <c r="AV414" s="13" t="s">
        <v>84</v>
      </c>
      <c r="AW414" s="13" t="s">
        <v>31</v>
      </c>
      <c r="AX414" s="13" t="s">
        <v>82</v>
      </c>
      <c r="AY414" s="245" t="s">
        <v>117</v>
      </c>
    </row>
    <row r="415" s="2" customFormat="1" ht="16.5" customHeight="1">
      <c r="A415" s="39"/>
      <c r="B415" s="40"/>
      <c r="C415" s="216" t="s">
        <v>491</v>
      </c>
      <c r="D415" s="216" t="s">
        <v>119</v>
      </c>
      <c r="E415" s="217" t="s">
        <v>492</v>
      </c>
      <c r="F415" s="218" t="s">
        <v>493</v>
      </c>
      <c r="G415" s="219" t="s">
        <v>494</v>
      </c>
      <c r="H415" s="220">
        <v>1</v>
      </c>
      <c r="I415" s="221"/>
      <c r="J415" s="222">
        <f>ROUND(I415*H415,2)</f>
        <v>0</v>
      </c>
      <c r="K415" s="223"/>
      <c r="L415" s="45"/>
      <c r="M415" s="224" t="s">
        <v>1</v>
      </c>
      <c r="N415" s="225" t="s">
        <v>40</v>
      </c>
      <c r="O415" s="92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479</v>
      </c>
      <c r="AT415" s="228" t="s">
        <v>119</v>
      </c>
      <c r="AU415" s="228" t="s">
        <v>84</v>
      </c>
      <c r="AY415" s="18" t="s">
        <v>117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82</v>
      </c>
      <c r="BK415" s="229">
        <f>ROUND(I415*H415,2)</f>
        <v>0</v>
      </c>
      <c r="BL415" s="18" t="s">
        <v>479</v>
      </c>
      <c r="BM415" s="228" t="s">
        <v>495</v>
      </c>
    </row>
    <row r="416" s="2" customFormat="1">
      <c r="A416" s="39"/>
      <c r="B416" s="40"/>
      <c r="C416" s="41"/>
      <c r="D416" s="230" t="s">
        <v>125</v>
      </c>
      <c r="E416" s="41"/>
      <c r="F416" s="231" t="s">
        <v>493</v>
      </c>
      <c r="G416" s="41"/>
      <c r="H416" s="41"/>
      <c r="I416" s="232"/>
      <c r="J416" s="41"/>
      <c r="K416" s="41"/>
      <c r="L416" s="45"/>
      <c r="M416" s="233"/>
      <c r="N416" s="23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125</v>
      </c>
      <c r="AU416" s="18" t="s">
        <v>84</v>
      </c>
    </row>
    <row r="417" s="13" customFormat="1">
      <c r="A417" s="13"/>
      <c r="B417" s="235"/>
      <c r="C417" s="236"/>
      <c r="D417" s="230" t="s">
        <v>127</v>
      </c>
      <c r="E417" s="237" t="s">
        <v>1</v>
      </c>
      <c r="F417" s="238" t="s">
        <v>496</v>
      </c>
      <c r="G417" s="236"/>
      <c r="H417" s="239">
        <v>1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127</v>
      </c>
      <c r="AU417" s="245" t="s">
        <v>84</v>
      </c>
      <c r="AV417" s="13" t="s">
        <v>84</v>
      </c>
      <c r="AW417" s="13" t="s">
        <v>31</v>
      </c>
      <c r="AX417" s="13" t="s">
        <v>82</v>
      </c>
      <c r="AY417" s="245" t="s">
        <v>117</v>
      </c>
    </row>
    <row r="418" s="2" customFormat="1" ht="24.15" customHeight="1">
      <c r="A418" s="39"/>
      <c r="B418" s="40"/>
      <c r="C418" s="216" t="s">
        <v>497</v>
      </c>
      <c r="D418" s="216" t="s">
        <v>119</v>
      </c>
      <c r="E418" s="217" t="s">
        <v>498</v>
      </c>
      <c r="F418" s="218" t="s">
        <v>499</v>
      </c>
      <c r="G418" s="219" t="s">
        <v>485</v>
      </c>
      <c r="H418" s="220">
        <v>1</v>
      </c>
      <c r="I418" s="221"/>
      <c r="J418" s="222">
        <f>ROUND(I418*H418,2)</f>
        <v>0</v>
      </c>
      <c r="K418" s="223"/>
      <c r="L418" s="45"/>
      <c r="M418" s="224" t="s">
        <v>1</v>
      </c>
      <c r="N418" s="225" t="s">
        <v>40</v>
      </c>
      <c r="O418" s="92"/>
      <c r="P418" s="226">
        <f>O418*H418</f>
        <v>0</v>
      </c>
      <c r="Q418" s="226">
        <v>0</v>
      </c>
      <c r="R418" s="226">
        <f>Q418*H418</f>
        <v>0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479</v>
      </c>
      <c r="AT418" s="228" t="s">
        <v>119</v>
      </c>
      <c r="AU418" s="228" t="s">
        <v>84</v>
      </c>
      <c r="AY418" s="18" t="s">
        <v>117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82</v>
      </c>
      <c r="BK418" s="229">
        <f>ROUND(I418*H418,2)</f>
        <v>0</v>
      </c>
      <c r="BL418" s="18" t="s">
        <v>479</v>
      </c>
      <c r="BM418" s="228" t="s">
        <v>500</v>
      </c>
    </row>
    <row r="419" s="2" customFormat="1">
      <c r="A419" s="39"/>
      <c r="B419" s="40"/>
      <c r="C419" s="41"/>
      <c r="D419" s="230" t="s">
        <v>125</v>
      </c>
      <c r="E419" s="41"/>
      <c r="F419" s="231" t="s">
        <v>499</v>
      </c>
      <c r="G419" s="41"/>
      <c r="H419" s="41"/>
      <c r="I419" s="232"/>
      <c r="J419" s="41"/>
      <c r="K419" s="41"/>
      <c r="L419" s="45"/>
      <c r="M419" s="233"/>
      <c r="N419" s="23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125</v>
      </c>
      <c r="AU419" s="18" t="s">
        <v>84</v>
      </c>
    </row>
    <row r="420" s="13" customFormat="1">
      <c r="A420" s="13"/>
      <c r="B420" s="235"/>
      <c r="C420" s="236"/>
      <c r="D420" s="230" t="s">
        <v>127</v>
      </c>
      <c r="E420" s="237" t="s">
        <v>1</v>
      </c>
      <c r="F420" s="238" t="s">
        <v>501</v>
      </c>
      <c r="G420" s="236"/>
      <c r="H420" s="239">
        <v>1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127</v>
      </c>
      <c r="AU420" s="245" t="s">
        <v>84</v>
      </c>
      <c r="AV420" s="13" t="s">
        <v>84</v>
      </c>
      <c r="AW420" s="13" t="s">
        <v>31</v>
      </c>
      <c r="AX420" s="13" t="s">
        <v>82</v>
      </c>
      <c r="AY420" s="245" t="s">
        <v>117</v>
      </c>
    </row>
    <row r="421" s="2" customFormat="1" ht="24.15" customHeight="1">
      <c r="A421" s="39"/>
      <c r="B421" s="40"/>
      <c r="C421" s="216" t="s">
        <v>502</v>
      </c>
      <c r="D421" s="216" t="s">
        <v>119</v>
      </c>
      <c r="E421" s="217" t="s">
        <v>503</v>
      </c>
      <c r="F421" s="218" t="s">
        <v>504</v>
      </c>
      <c r="G421" s="219" t="s">
        <v>505</v>
      </c>
      <c r="H421" s="220">
        <v>1</v>
      </c>
      <c r="I421" s="221"/>
      <c r="J421" s="222">
        <f>ROUND(I421*H421,2)</f>
        <v>0</v>
      </c>
      <c r="K421" s="223"/>
      <c r="L421" s="45"/>
      <c r="M421" s="224" t="s">
        <v>1</v>
      </c>
      <c r="N421" s="225" t="s">
        <v>40</v>
      </c>
      <c r="O421" s="92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479</v>
      </c>
      <c r="AT421" s="228" t="s">
        <v>119</v>
      </c>
      <c r="AU421" s="228" t="s">
        <v>84</v>
      </c>
      <c r="AY421" s="18" t="s">
        <v>117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82</v>
      </c>
      <c r="BK421" s="229">
        <f>ROUND(I421*H421,2)</f>
        <v>0</v>
      </c>
      <c r="BL421" s="18" t="s">
        <v>479</v>
      </c>
      <c r="BM421" s="228" t="s">
        <v>506</v>
      </c>
    </row>
    <row r="422" s="2" customFormat="1">
      <c r="A422" s="39"/>
      <c r="B422" s="40"/>
      <c r="C422" s="41"/>
      <c r="D422" s="230" t="s">
        <v>125</v>
      </c>
      <c r="E422" s="41"/>
      <c r="F422" s="231" t="s">
        <v>504</v>
      </c>
      <c r="G422" s="41"/>
      <c r="H422" s="41"/>
      <c r="I422" s="232"/>
      <c r="J422" s="41"/>
      <c r="K422" s="41"/>
      <c r="L422" s="45"/>
      <c r="M422" s="233"/>
      <c r="N422" s="23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125</v>
      </c>
      <c r="AU422" s="18" t="s">
        <v>84</v>
      </c>
    </row>
    <row r="423" s="2" customFormat="1" ht="16.5" customHeight="1">
      <c r="A423" s="39"/>
      <c r="B423" s="40"/>
      <c r="C423" s="216" t="s">
        <v>507</v>
      </c>
      <c r="D423" s="216" t="s">
        <v>119</v>
      </c>
      <c r="E423" s="217" t="s">
        <v>508</v>
      </c>
      <c r="F423" s="218" t="s">
        <v>509</v>
      </c>
      <c r="G423" s="219" t="s">
        <v>393</v>
      </c>
      <c r="H423" s="220">
        <v>2</v>
      </c>
      <c r="I423" s="221"/>
      <c r="J423" s="222">
        <f>ROUND(I423*H423,2)</f>
        <v>0</v>
      </c>
      <c r="K423" s="223"/>
      <c r="L423" s="45"/>
      <c r="M423" s="224" t="s">
        <v>1</v>
      </c>
      <c r="N423" s="225" t="s">
        <v>40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479</v>
      </c>
      <c r="AT423" s="228" t="s">
        <v>119</v>
      </c>
      <c r="AU423" s="228" t="s">
        <v>84</v>
      </c>
      <c r="AY423" s="18" t="s">
        <v>117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82</v>
      </c>
      <c r="BK423" s="229">
        <f>ROUND(I423*H423,2)</f>
        <v>0</v>
      </c>
      <c r="BL423" s="18" t="s">
        <v>479</v>
      </c>
      <c r="BM423" s="228" t="s">
        <v>510</v>
      </c>
    </row>
    <row r="424" s="2" customFormat="1">
      <c r="A424" s="39"/>
      <c r="B424" s="40"/>
      <c r="C424" s="41"/>
      <c r="D424" s="230" t="s">
        <v>125</v>
      </c>
      <c r="E424" s="41"/>
      <c r="F424" s="231" t="s">
        <v>509</v>
      </c>
      <c r="G424" s="41"/>
      <c r="H424" s="41"/>
      <c r="I424" s="232"/>
      <c r="J424" s="41"/>
      <c r="K424" s="41"/>
      <c r="L424" s="45"/>
      <c r="M424" s="233"/>
      <c r="N424" s="23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125</v>
      </c>
      <c r="AU424" s="18" t="s">
        <v>84</v>
      </c>
    </row>
    <row r="425" s="13" customFormat="1">
      <c r="A425" s="13"/>
      <c r="B425" s="235"/>
      <c r="C425" s="236"/>
      <c r="D425" s="230" t="s">
        <v>127</v>
      </c>
      <c r="E425" s="237" t="s">
        <v>1</v>
      </c>
      <c r="F425" s="238" t="s">
        <v>511</v>
      </c>
      <c r="G425" s="236"/>
      <c r="H425" s="239">
        <v>2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127</v>
      </c>
      <c r="AU425" s="245" t="s">
        <v>84</v>
      </c>
      <c r="AV425" s="13" t="s">
        <v>84</v>
      </c>
      <c r="AW425" s="13" t="s">
        <v>31</v>
      </c>
      <c r="AX425" s="13" t="s">
        <v>82</v>
      </c>
      <c r="AY425" s="245" t="s">
        <v>117</v>
      </c>
    </row>
    <row r="426" s="2" customFormat="1" ht="16.5" customHeight="1">
      <c r="A426" s="39"/>
      <c r="B426" s="40"/>
      <c r="C426" s="216" t="s">
        <v>512</v>
      </c>
      <c r="D426" s="216" t="s">
        <v>119</v>
      </c>
      <c r="E426" s="217" t="s">
        <v>513</v>
      </c>
      <c r="F426" s="218" t="s">
        <v>514</v>
      </c>
      <c r="G426" s="219" t="s">
        <v>393</v>
      </c>
      <c r="H426" s="220">
        <v>1</v>
      </c>
      <c r="I426" s="221"/>
      <c r="J426" s="222">
        <f>ROUND(I426*H426,2)</f>
        <v>0</v>
      </c>
      <c r="K426" s="223"/>
      <c r="L426" s="45"/>
      <c r="M426" s="224" t="s">
        <v>1</v>
      </c>
      <c r="N426" s="225" t="s">
        <v>40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479</v>
      </c>
      <c r="AT426" s="228" t="s">
        <v>119</v>
      </c>
      <c r="AU426" s="228" t="s">
        <v>84</v>
      </c>
      <c r="AY426" s="18" t="s">
        <v>117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82</v>
      </c>
      <c r="BK426" s="229">
        <f>ROUND(I426*H426,2)</f>
        <v>0</v>
      </c>
      <c r="BL426" s="18" t="s">
        <v>479</v>
      </c>
      <c r="BM426" s="228" t="s">
        <v>515</v>
      </c>
    </row>
    <row r="427" s="2" customFormat="1">
      <c r="A427" s="39"/>
      <c r="B427" s="40"/>
      <c r="C427" s="41"/>
      <c r="D427" s="230" t="s">
        <v>125</v>
      </c>
      <c r="E427" s="41"/>
      <c r="F427" s="231" t="s">
        <v>514</v>
      </c>
      <c r="G427" s="41"/>
      <c r="H427" s="41"/>
      <c r="I427" s="232"/>
      <c r="J427" s="41"/>
      <c r="K427" s="41"/>
      <c r="L427" s="45"/>
      <c r="M427" s="233"/>
      <c r="N427" s="23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125</v>
      </c>
      <c r="AU427" s="18" t="s">
        <v>84</v>
      </c>
    </row>
    <row r="428" s="13" customFormat="1">
      <c r="A428" s="13"/>
      <c r="B428" s="235"/>
      <c r="C428" s="236"/>
      <c r="D428" s="230" t="s">
        <v>127</v>
      </c>
      <c r="E428" s="237" t="s">
        <v>1</v>
      </c>
      <c r="F428" s="238" t="s">
        <v>516</v>
      </c>
      <c r="G428" s="236"/>
      <c r="H428" s="239">
        <v>1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127</v>
      </c>
      <c r="AU428" s="245" t="s">
        <v>84</v>
      </c>
      <c r="AV428" s="13" t="s">
        <v>84</v>
      </c>
      <c r="AW428" s="13" t="s">
        <v>31</v>
      </c>
      <c r="AX428" s="13" t="s">
        <v>82</v>
      </c>
      <c r="AY428" s="245" t="s">
        <v>117</v>
      </c>
    </row>
    <row r="429" s="2" customFormat="1" ht="16.5" customHeight="1">
      <c r="A429" s="39"/>
      <c r="B429" s="40"/>
      <c r="C429" s="216" t="s">
        <v>517</v>
      </c>
      <c r="D429" s="216" t="s">
        <v>119</v>
      </c>
      <c r="E429" s="217" t="s">
        <v>518</v>
      </c>
      <c r="F429" s="218" t="s">
        <v>519</v>
      </c>
      <c r="G429" s="219" t="s">
        <v>485</v>
      </c>
      <c r="H429" s="220">
        <v>1</v>
      </c>
      <c r="I429" s="221"/>
      <c r="J429" s="222">
        <f>ROUND(I429*H429,2)</f>
        <v>0</v>
      </c>
      <c r="K429" s="223"/>
      <c r="L429" s="45"/>
      <c r="M429" s="224" t="s">
        <v>1</v>
      </c>
      <c r="N429" s="225" t="s">
        <v>40</v>
      </c>
      <c r="O429" s="92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479</v>
      </c>
      <c r="AT429" s="228" t="s">
        <v>119</v>
      </c>
      <c r="AU429" s="228" t="s">
        <v>84</v>
      </c>
      <c r="AY429" s="18" t="s">
        <v>117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82</v>
      </c>
      <c r="BK429" s="229">
        <f>ROUND(I429*H429,2)</f>
        <v>0</v>
      </c>
      <c r="BL429" s="18" t="s">
        <v>479</v>
      </c>
      <c r="BM429" s="228" t="s">
        <v>520</v>
      </c>
    </row>
    <row r="430" s="2" customFormat="1">
      <c r="A430" s="39"/>
      <c r="B430" s="40"/>
      <c r="C430" s="41"/>
      <c r="D430" s="230" t="s">
        <v>125</v>
      </c>
      <c r="E430" s="41"/>
      <c r="F430" s="231" t="s">
        <v>519</v>
      </c>
      <c r="G430" s="41"/>
      <c r="H430" s="41"/>
      <c r="I430" s="232"/>
      <c r="J430" s="41"/>
      <c r="K430" s="41"/>
      <c r="L430" s="45"/>
      <c r="M430" s="233"/>
      <c r="N430" s="234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125</v>
      </c>
      <c r="AU430" s="18" t="s">
        <v>84</v>
      </c>
    </row>
    <row r="431" s="13" customFormat="1">
      <c r="A431" s="13"/>
      <c r="B431" s="235"/>
      <c r="C431" s="236"/>
      <c r="D431" s="230" t="s">
        <v>127</v>
      </c>
      <c r="E431" s="237" t="s">
        <v>1</v>
      </c>
      <c r="F431" s="238" t="s">
        <v>521</v>
      </c>
      <c r="G431" s="236"/>
      <c r="H431" s="239">
        <v>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127</v>
      </c>
      <c r="AU431" s="245" t="s">
        <v>84</v>
      </c>
      <c r="AV431" s="13" t="s">
        <v>84</v>
      </c>
      <c r="AW431" s="13" t="s">
        <v>31</v>
      </c>
      <c r="AX431" s="13" t="s">
        <v>82</v>
      </c>
      <c r="AY431" s="245" t="s">
        <v>117</v>
      </c>
    </row>
    <row r="432" s="2" customFormat="1" ht="16.5" customHeight="1">
      <c r="A432" s="39"/>
      <c r="B432" s="40"/>
      <c r="C432" s="216" t="s">
        <v>522</v>
      </c>
      <c r="D432" s="216" t="s">
        <v>119</v>
      </c>
      <c r="E432" s="217" t="s">
        <v>523</v>
      </c>
      <c r="F432" s="218" t="s">
        <v>524</v>
      </c>
      <c r="G432" s="219" t="s">
        <v>485</v>
      </c>
      <c r="H432" s="220">
        <v>1</v>
      </c>
      <c r="I432" s="221"/>
      <c r="J432" s="222">
        <f>ROUND(I432*H432,2)</f>
        <v>0</v>
      </c>
      <c r="K432" s="223"/>
      <c r="L432" s="45"/>
      <c r="M432" s="224" t="s">
        <v>1</v>
      </c>
      <c r="N432" s="225" t="s">
        <v>40</v>
      </c>
      <c r="O432" s="92"/>
      <c r="P432" s="226">
        <f>O432*H432</f>
        <v>0</v>
      </c>
      <c r="Q432" s="226">
        <v>0</v>
      </c>
      <c r="R432" s="226">
        <f>Q432*H432</f>
        <v>0</v>
      </c>
      <c r="S432" s="226">
        <v>0</v>
      </c>
      <c r="T432" s="22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8" t="s">
        <v>479</v>
      </c>
      <c r="AT432" s="228" t="s">
        <v>119</v>
      </c>
      <c r="AU432" s="228" t="s">
        <v>84</v>
      </c>
      <c r="AY432" s="18" t="s">
        <v>117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8" t="s">
        <v>82</v>
      </c>
      <c r="BK432" s="229">
        <f>ROUND(I432*H432,2)</f>
        <v>0</v>
      </c>
      <c r="BL432" s="18" t="s">
        <v>479</v>
      </c>
      <c r="BM432" s="228" t="s">
        <v>525</v>
      </c>
    </row>
    <row r="433" s="2" customFormat="1">
      <c r="A433" s="39"/>
      <c r="B433" s="40"/>
      <c r="C433" s="41"/>
      <c r="D433" s="230" t="s">
        <v>125</v>
      </c>
      <c r="E433" s="41"/>
      <c r="F433" s="231" t="s">
        <v>524</v>
      </c>
      <c r="G433" s="41"/>
      <c r="H433" s="41"/>
      <c r="I433" s="232"/>
      <c r="J433" s="41"/>
      <c r="K433" s="41"/>
      <c r="L433" s="45"/>
      <c r="M433" s="233"/>
      <c r="N433" s="23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125</v>
      </c>
      <c r="AU433" s="18" t="s">
        <v>84</v>
      </c>
    </row>
    <row r="434" s="13" customFormat="1">
      <c r="A434" s="13"/>
      <c r="B434" s="235"/>
      <c r="C434" s="236"/>
      <c r="D434" s="230" t="s">
        <v>127</v>
      </c>
      <c r="E434" s="237" t="s">
        <v>1</v>
      </c>
      <c r="F434" s="238" t="s">
        <v>526</v>
      </c>
      <c r="G434" s="236"/>
      <c r="H434" s="239">
        <v>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127</v>
      </c>
      <c r="AU434" s="245" t="s">
        <v>84</v>
      </c>
      <c r="AV434" s="13" t="s">
        <v>84</v>
      </c>
      <c r="AW434" s="13" t="s">
        <v>31</v>
      </c>
      <c r="AX434" s="13" t="s">
        <v>82</v>
      </c>
      <c r="AY434" s="245" t="s">
        <v>117</v>
      </c>
    </row>
    <row r="435" s="2" customFormat="1" ht="16.5" customHeight="1">
      <c r="A435" s="39"/>
      <c r="B435" s="40"/>
      <c r="C435" s="216" t="s">
        <v>527</v>
      </c>
      <c r="D435" s="216" t="s">
        <v>119</v>
      </c>
      <c r="E435" s="217" t="s">
        <v>528</v>
      </c>
      <c r="F435" s="218" t="s">
        <v>529</v>
      </c>
      <c r="G435" s="219" t="s">
        <v>485</v>
      </c>
      <c r="H435" s="220">
        <v>1</v>
      </c>
      <c r="I435" s="221"/>
      <c r="J435" s="222">
        <f>ROUND(I435*H435,2)</f>
        <v>0</v>
      </c>
      <c r="K435" s="223"/>
      <c r="L435" s="45"/>
      <c r="M435" s="224" t="s">
        <v>1</v>
      </c>
      <c r="N435" s="225" t="s">
        <v>40</v>
      </c>
      <c r="O435" s="92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8" t="s">
        <v>479</v>
      </c>
      <c r="AT435" s="228" t="s">
        <v>119</v>
      </c>
      <c r="AU435" s="228" t="s">
        <v>84</v>
      </c>
      <c r="AY435" s="18" t="s">
        <v>117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8" t="s">
        <v>82</v>
      </c>
      <c r="BK435" s="229">
        <f>ROUND(I435*H435,2)</f>
        <v>0</v>
      </c>
      <c r="BL435" s="18" t="s">
        <v>479</v>
      </c>
      <c r="BM435" s="228" t="s">
        <v>530</v>
      </c>
    </row>
    <row r="436" s="2" customFormat="1">
      <c r="A436" s="39"/>
      <c r="B436" s="40"/>
      <c r="C436" s="41"/>
      <c r="D436" s="230" t="s">
        <v>125</v>
      </c>
      <c r="E436" s="41"/>
      <c r="F436" s="231" t="s">
        <v>529</v>
      </c>
      <c r="G436" s="41"/>
      <c r="H436" s="41"/>
      <c r="I436" s="232"/>
      <c r="J436" s="41"/>
      <c r="K436" s="41"/>
      <c r="L436" s="45"/>
      <c r="M436" s="233"/>
      <c r="N436" s="234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125</v>
      </c>
      <c r="AU436" s="18" t="s">
        <v>84</v>
      </c>
    </row>
    <row r="437" s="13" customFormat="1">
      <c r="A437" s="13"/>
      <c r="B437" s="235"/>
      <c r="C437" s="236"/>
      <c r="D437" s="230" t="s">
        <v>127</v>
      </c>
      <c r="E437" s="237" t="s">
        <v>1</v>
      </c>
      <c r="F437" s="238" t="s">
        <v>531</v>
      </c>
      <c r="G437" s="236"/>
      <c r="H437" s="239">
        <v>1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127</v>
      </c>
      <c r="AU437" s="245" t="s">
        <v>84</v>
      </c>
      <c r="AV437" s="13" t="s">
        <v>84</v>
      </c>
      <c r="AW437" s="13" t="s">
        <v>31</v>
      </c>
      <c r="AX437" s="13" t="s">
        <v>82</v>
      </c>
      <c r="AY437" s="245" t="s">
        <v>117</v>
      </c>
    </row>
    <row r="438" s="2" customFormat="1" ht="16.5" customHeight="1">
      <c r="A438" s="39"/>
      <c r="B438" s="40"/>
      <c r="C438" s="216" t="s">
        <v>532</v>
      </c>
      <c r="D438" s="216" t="s">
        <v>119</v>
      </c>
      <c r="E438" s="217" t="s">
        <v>533</v>
      </c>
      <c r="F438" s="218" t="s">
        <v>534</v>
      </c>
      <c r="G438" s="219" t="s">
        <v>485</v>
      </c>
      <c r="H438" s="220">
        <v>1</v>
      </c>
      <c r="I438" s="221"/>
      <c r="J438" s="222">
        <f>ROUND(I438*H438,2)</f>
        <v>0</v>
      </c>
      <c r="K438" s="223"/>
      <c r="L438" s="45"/>
      <c r="M438" s="224" t="s">
        <v>1</v>
      </c>
      <c r="N438" s="225" t="s">
        <v>40</v>
      </c>
      <c r="O438" s="92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8" t="s">
        <v>479</v>
      </c>
      <c r="AT438" s="228" t="s">
        <v>119</v>
      </c>
      <c r="AU438" s="228" t="s">
        <v>84</v>
      </c>
      <c r="AY438" s="18" t="s">
        <v>117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8" t="s">
        <v>82</v>
      </c>
      <c r="BK438" s="229">
        <f>ROUND(I438*H438,2)</f>
        <v>0</v>
      </c>
      <c r="BL438" s="18" t="s">
        <v>479</v>
      </c>
      <c r="BM438" s="228" t="s">
        <v>535</v>
      </c>
    </row>
    <row r="439" s="2" customFormat="1">
      <c r="A439" s="39"/>
      <c r="B439" s="40"/>
      <c r="C439" s="41"/>
      <c r="D439" s="230" t="s">
        <v>125</v>
      </c>
      <c r="E439" s="41"/>
      <c r="F439" s="231" t="s">
        <v>534</v>
      </c>
      <c r="G439" s="41"/>
      <c r="H439" s="41"/>
      <c r="I439" s="232"/>
      <c r="J439" s="41"/>
      <c r="K439" s="41"/>
      <c r="L439" s="45"/>
      <c r="M439" s="233"/>
      <c r="N439" s="234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125</v>
      </c>
      <c r="AU439" s="18" t="s">
        <v>84</v>
      </c>
    </row>
    <row r="440" s="13" customFormat="1">
      <c r="A440" s="13"/>
      <c r="B440" s="235"/>
      <c r="C440" s="236"/>
      <c r="D440" s="230" t="s">
        <v>127</v>
      </c>
      <c r="E440" s="237" t="s">
        <v>1</v>
      </c>
      <c r="F440" s="238" t="s">
        <v>531</v>
      </c>
      <c r="G440" s="236"/>
      <c r="H440" s="239">
        <v>1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5" t="s">
        <v>127</v>
      </c>
      <c r="AU440" s="245" t="s">
        <v>84</v>
      </c>
      <c r="AV440" s="13" t="s">
        <v>84</v>
      </c>
      <c r="AW440" s="13" t="s">
        <v>31</v>
      </c>
      <c r="AX440" s="13" t="s">
        <v>82</v>
      </c>
      <c r="AY440" s="245" t="s">
        <v>117</v>
      </c>
    </row>
    <row r="441" s="2" customFormat="1" ht="21.75" customHeight="1">
      <c r="A441" s="39"/>
      <c r="B441" s="40"/>
      <c r="C441" s="216" t="s">
        <v>536</v>
      </c>
      <c r="D441" s="216" t="s">
        <v>119</v>
      </c>
      <c r="E441" s="217" t="s">
        <v>537</v>
      </c>
      <c r="F441" s="218" t="s">
        <v>538</v>
      </c>
      <c r="G441" s="219" t="s">
        <v>485</v>
      </c>
      <c r="H441" s="220">
        <v>1</v>
      </c>
      <c r="I441" s="221"/>
      <c r="J441" s="222">
        <f>ROUND(I441*H441,2)</f>
        <v>0</v>
      </c>
      <c r="K441" s="223"/>
      <c r="L441" s="45"/>
      <c r="M441" s="224" t="s">
        <v>1</v>
      </c>
      <c r="N441" s="225" t="s">
        <v>40</v>
      </c>
      <c r="O441" s="92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8" t="s">
        <v>479</v>
      </c>
      <c r="AT441" s="228" t="s">
        <v>119</v>
      </c>
      <c r="AU441" s="228" t="s">
        <v>84</v>
      </c>
      <c r="AY441" s="18" t="s">
        <v>117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8" t="s">
        <v>82</v>
      </c>
      <c r="BK441" s="229">
        <f>ROUND(I441*H441,2)</f>
        <v>0</v>
      </c>
      <c r="BL441" s="18" t="s">
        <v>479</v>
      </c>
      <c r="BM441" s="228" t="s">
        <v>539</v>
      </c>
    </row>
    <row r="442" s="2" customFormat="1">
      <c r="A442" s="39"/>
      <c r="B442" s="40"/>
      <c r="C442" s="41"/>
      <c r="D442" s="230" t="s">
        <v>125</v>
      </c>
      <c r="E442" s="41"/>
      <c r="F442" s="231" t="s">
        <v>538</v>
      </c>
      <c r="G442" s="41"/>
      <c r="H442" s="41"/>
      <c r="I442" s="232"/>
      <c r="J442" s="41"/>
      <c r="K442" s="41"/>
      <c r="L442" s="45"/>
      <c r="M442" s="233"/>
      <c r="N442" s="234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125</v>
      </c>
      <c r="AU442" s="18" t="s">
        <v>84</v>
      </c>
    </row>
    <row r="443" s="15" customFormat="1">
      <c r="A443" s="15"/>
      <c r="B443" s="257"/>
      <c r="C443" s="258"/>
      <c r="D443" s="230" t="s">
        <v>127</v>
      </c>
      <c r="E443" s="259" t="s">
        <v>1</v>
      </c>
      <c r="F443" s="260" t="s">
        <v>540</v>
      </c>
      <c r="G443" s="258"/>
      <c r="H443" s="259" t="s">
        <v>1</v>
      </c>
      <c r="I443" s="261"/>
      <c r="J443" s="258"/>
      <c r="K443" s="258"/>
      <c r="L443" s="262"/>
      <c r="M443" s="263"/>
      <c r="N443" s="264"/>
      <c r="O443" s="264"/>
      <c r="P443" s="264"/>
      <c r="Q443" s="264"/>
      <c r="R443" s="264"/>
      <c r="S443" s="264"/>
      <c r="T443" s="26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6" t="s">
        <v>127</v>
      </c>
      <c r="AU443" s="266" t="s">
        <v>84</v>
      </c>
      <c r="AV443" s="15" t="s">
        <v>82</v>
      </c>
      <c r="AW443" s="15" t="s">
        <v>31</v>
      </c>
      <c r="AX443" s="15" t="s">
        <v>75</v>
      </c>
      <c r="AY443" s="266" t="s">
        <v>117</v>
      </c>
    </row>
    <row r="444" s="13" customFormat="1">
      <c r="A444" s="13"/>
      <c r="B444" s="235"/>
      <c r="C444" s="236"/>
      <c r="D444" s="230" t="s">
        <v>127</v>
      </c>
      <c r="E444" s="237" t="s">
        <v>1</v>
      </c>
      <c r="F444" s="238" t="s">
        <v>541</v>
      </c>
      <c r="G444" s="236"/>
      <c r="H444" s="239">
        <v>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127</v>
      </c>
      <c r="AU444" s="245" t="s">
        <v>84</v>
      </c>
      <c r="AV444" s="13" t="s">
        <v>84</v>
      </c>
      <c r="AW444" s="13" t="s">
        <v>31</v>
      </c>
      <c r="AX444" s="13" t="s">
        <v>82</v>
      </c>
      <c r="AY444" s="245" t="s">
        <v>117</v>
      </c>
    </row>
    <row r="445" s="2" customFormat="1" ht="16.5" customHeight="1">
      <c r="A445" s="39"/>
      <c r="B445" s="40"/>
      <c r="C445" s="216" t="s">
        <v>542</v>
      </c>
      <c r="D445" s="216" t="s">
        <v>119</v>
      </c>
      <c r="E445" s="217" t="s">
        <v>543</v>
      </c>
      <c r="F445" s="218" t="s">
        <v>544</v>
      </c>
      <c r="G445" s="219" t="s">
        <v>485</v>
      </c>
      <c r="H445" s="220">
        <v>2</v>
      </c>
      <c r="I445" s="221"/>
      <c r="J445" s="222">
        <f>ROUND(I445*H445,2)</f>
        <v>0</v>
      </c>
      <c r="K445" s="223"/>
      <c r="L445" s="45"/>
      <c r="M445" s="224" t="s">
        <v>1</v>
      </c>
      <c r="N445" s="225" t="s">
        <v>40</v>
      </c>
      <c r="O445" s="92"/>
      <c r="P445" s="226">
        <f>O445*H445</f>
        <v>0</v>
      </c>
      <c r="Q445" s="226">
        <v>0</v>
      </c>
      <c r="R445" s="226">
        <f>Q445*H445</f>
        <v>0</v>
      </c>
      <c r="S445" s="226">
        <v>0</v>
      </c>
      <c r="T445" s="22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479</v>
      </c>
      <c r="AT445" s="228" t="s">
        <v>119</v>
      </c>
      <c r="AU445" s="228" t="s">
        <v>84</v>
      </c>
      <c r="AY445" s="18" t="s">
        <v>117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82</v>
      </c>
      <c r="BK445" s="229">
        <f>ROUND(I445*H445,2)</f>
        <v>0</v>
      </c>
      <c r="BL445" s="18" t="s">
        <v>479</v>
      </c>
      <c r="BM445" s="228" t="s">
        <v>545</v>
      </c>
    </row>
    <row r="446" s="2" customFormat="1">
      <c r="A446" s="39"/>
      <c r="B446" s="40"/>
      <c r="C446" s="41"/>
      <c r="D446" s="230" t="s">
        <v>125</v>
      </c>
      <c r="E446" s="41"/>
      <c r="F446" s="231" t="s">
        <v>544</v>
      </c>
      <c r="G446" s="41"/>
      <c r="H446" s="41"/>
      <c r="I446" s="232"/>
      <c r="J446" s="41"/>
      <c r="K446" s="41"/>
      <c r="L446" s="45"/>
      <c r="M446" s="233"/>
      <c r="N446" s="234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125</v>
      </c>
      <c r="AU446" s="18" t="s">
        <v>84</v>
      </c>
    </row>
    <row r="447" s="13" customFormat="1">
      <c r="A447" s="13"/>
      <c r="B447" s="235"/>
      <c r="C447" s="236"/>
      <c r="D447" s="230" t="s">
        <v>127</v>
      </c>
      <c r="E447" s="237" t="s">
        <v>1</v>
      </c>
      <c r="F447" s="238" t="s">
        <v>546</v>
      </c>
      <c r="G447" s="236"/>
      <c r="H447" s="239">
        <v>2</v>
      </c>
      <c r="I447" s="240"/>
      <c r="J447" s="236"/>
      <c r="K447" s="236"/>
      <c r="L447" s="241"/>
      <c r="M447" s="289"/>
      <c r="N447" s="290"/>
      <c r="O447" s="290"/>
      <c r="P447" s="290"/>
      <c r="Q447" s="290"/>
      <c r="R447" s="290"/>
      <c r="S447" s="290"/>
      <c r="T447" s="29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5" t="s">
        <v>127</v>
      </c>
      <c r="AU447" s="245" t="s">
        <v>84</v>
      </c>
      <c r="AV447" s="13" t="s">
        <v>84</v>
      </c>
      <c r="AW447" s="13" t="s">
        <v>31</v>
      </c>
      <c r="AX447" s="13" t="s">
        <v>82</v>
      </c>
      <c r="AY447" s="245" t="s">
        <v>117</v>
      </c>
    </row>
    <row r="448" s="2" customFormat="1" ht="6.96" customHeight="1">
      <c r="A448" s="39"/>
      <c r="B448" s="67"/>
      <c r="C448" s="68"/>
      <c r="D448" s="68"/>
      <c r="E448" s="68"/>
      <c r="F448" s="68"/>
      <c r="G448" s="68"/>
      <c r="H448" s="68"/>
      <c r="I448" s="68"/>
      <c r="J448" s="68"/>
      <c r="K448" s="68"/>
      <c r="L448" s="45"/>
      <c r="M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</row>
  </sheetData>
  <sheetProtection sheet="1" autoFilter="0" formatColumns="0" formatRows="0" objects="1" scenarios="1" spinCount="100000" saltValue="HiXDxDhk6W+k68cGTOpehENucSEU20XLp5k4cbKvLbTulMBiFdPn0EWYaVdxa043nG6PEZzl5udsBwKfC5+REg==" hashValue="PR0QMJ7OU0yEfvqhm8DPMoyAQMRlJpgoDyIG7cbX1edxqtQBSl1ULiTM6EMvtHa76LiUvALpGQXRK5s80XQ2Kw==" algorithmName="SHA-512" password="CC35"/>
  <autoFilter ref="C124:K44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2022-03-10T06:11:20Z</dcterms:created>
  <dcterms:modified xsi:type="dcterms:W3CDTF">2022-03-10T06:11:24Z</dcterms:modified>
</cp:coreProperties>
</file>